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2 Statistical Publications\2023\08 August\"/>
    </mc:Choice>
  </mc:AlternateContent>
  <bookViews>
    <workbookView xWindow="0" yWindow="0" windowWidth="28800" windowHeight="11700"/>
  </bookViews>
  <sheets>
    <sheet name="UAE Banking Indicators"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7" i="1" l="1"/>
  <c r="P8" i="1"/>
  <c r="P9" i="1"/>
  <c r="P10" i="1"/>
  <c r="P11" i="1"/>
  <c r="P12" i="1"/>
  <c r="P13" i="1"/>
  <c r="P14" i="1"/>
  <c r="P15" i="1"/>
  <c r="P16" i="1"/>
  <c r="P17" i="1"/>
  <c r="P19" i="1"/>
  <c r="P20" i="1"/>
  <c r="P21" i="1"/>
  <c r="P22" i="1"/>
  <c r="P23" i="1"/>
  <c r="P24" i="1"/>
  <c r="P25" i="1"/>
  <c r="P26" i="1"/>
  <c r="P27" i="1"/>
  <c r="P28" i="1"/>
  <c r="P29" i="1"/>
  <c r="P30" i="1"/>
  <c r="P31" i="1"/>
  <c r="P32" i="1"/>
  <c r="P33" i="1"/>
  <c r="P34" i="1"/>
  <c r="P35" i="1"/>
  <c r="P36" i="1"/>
  <c r="P37" i="1"/>
  <c r="P38" i="1"/>
  <c r="P6" i="1"/>
  <c r="Q45" i="1" l="1"/>
  <c r="P45" i="1"/>
  <c r="O45" i="1"/>
  <c r="Q44" i="1"/>
  <c r="P44" i="1"/>
  <c r="O44" i="1"/>
  <c r="Q43" i="1"/>
  <c r="P43" i="1"/>
  <c r="O43" i="1"/>
  <c r="Q42" i="1"/>
  <c r="P42" i="1"/>
  <c r="O42" i="1"/>
  <c r="Q41" i="1"/>
  <c r="P41" i="1"/>
  <c r="O41" i="1"/>
  <c r="Q38" i="1"/>
  <c r="O38" i="1"/>
  <c r="Q37" i="1"/>
  <c r="O37" i="1"/>
  <c r="Q36" i="1"/>
  <c r="O36" i="1"/>
  <c r="Q35" i="1"/>
  <c r="O35" i="1"/>
  <c r="Q34" i="1"/>
  <c r="O34" i="1"/>
  <c r="O33" i="1"/>
  <c r="N33" i="1"/>
  <c r="N32" i="1" s="1"/>
  <c r="Q30" i="1"/>
  <c r="O30" i="1"/>
  <c r="Q29" i="1"/>
  <c r="O29" i="1"/>
  <c r="Q27" i="1"/>
  <c r="O27" i="1"/>
  <c r="Q26" i="1"/>
  <c r="O26" i="1"/>
  <c r="Q25" i="1"/>
  <c r="O25" i="1"/>
  <c r="Q24" i="1"/>
  <c r="O24" i="1"/>
  <c r="N23" i="1"/>
  <c r="Q23" i="1" s="1"/>
  <c r="Q22" i="1"/>
  <c r="O22" i="1"/>
  <c r="Q21" i="1"/>
  <c r="O21" i="1"/>
  <c r="Q20" i="1"/>
  <c r="O20" i="1"/>
  <c r="Q19" i="1"/>
  <c r="O19" i="1"/>
  <c r="Q17" i="1"/>
  <c r="O17" i="1"/>
  <c r="Q16" i="1"/>
  <c r="N16" i="1"/>
  <c r="Q15" i="1"/>
  <c r="O15" i="1"/>
  <c r="Q14" i="1"/>
  <c r="O14" i="1"/>
  <c r="Q13" i="1"/>
  <c r="O13" i="1"/>
  <c r="N13" i="1"/>
  <c r="N12" i="1" s="1"/>
  <c r="Q11" i="1"/>
  <c r="O11" i="1"/>
  <c r="Q10" i="1"/>
  <c r="O10" i="1"/>
  <c r="Q9" i="1"/>
  <c r="O9" i="1"/>
  <c r="Q8" i="1"/>
  <c r="O8" i="1"/>
  <c r="N7" i="1"/>
  <c r="N28" i="1" s="1"/>
  <c r="Q6" i="1"/>
  <c r="O6" i="1"/>
  <c r="O32" i="1" l="1"/>
  <c r="Q32" i="1"/>
  <c r="Q12" i="1"/>
  <c r="O12" i="1"/>
  <c r="Q28" i="1"/>
  <c r="O28" i="1"/>
  <c r="N31" i="1"/>
  <c r="O23" i="1"/>
  <c r="Q33" i="1"/>
  <c r="O7" i="1"/>
  <c r="Q7" i="1"/>
  <c r="O16" i="1"/>
  <c r="Q31" i="1" l="1"/>
  <c r="O31" i="1"/>
  <c r="M33" i="1" l="1"/>
  <c r="M23" i="1"/>
  <c r="M16" i="1"/>
  <c r="M7" i="1"/>
  <c r="L33" i="1"/>
  <c r="L32" i="1" s="1"/>
  <c r="K33" i="1"/>
  <c r="K32" i="1" s="1"/>
  <c r="J33" i="1"/>
  <c r="J32" i="1" s="1"/>
  <c r="I33" i="1"/>
  <c r="H33" i="1"/>
  <c r="H32" i="1" s="1"/>
  <c r="G33" i="1"/>
  <c r="F33" i="1"/>
  <c r="F32" i="1" s="1"/>
  <c r="E33" i="1"/>
  <c r="E32" i="1" s="1"/>
  <c r="D33" i="1"/>
  <c r="D32" i="1" s="1"/>
  <c r="C33" i="1"/>
  <c r="C32" i="1" s="1"/>
  <c r="B33" i="1"/>
  <c r="B32" i="1" s="1"/>
  <c r="I32" i="1"/>
  <c r="G32" i="1"/>
  <c r="L23" i="1"/>
  <c r="K23" i="1"/>
  <c r="J23" i="1"/>
  <c r="I23" i="1"/>
  <c r="H23" i="1"/>
  <c r="G23" i="1"/>
  <c r="F23" i="1"/>
  <c r="E23" i="1"/>
  <c r="D23" i="1"/>
  <c r="C23" i="1"/>
  <c r="B23" i="1"/>
  <c r="L16" i="1"/>
  <c r="K16" i="1"/>
  <c r="K13" i="1" s="1"/>
  <c r="K12" i="1" s="1"/>
  <c r="J16" i="1"/>
  <c r="J13" i="1" s="1"/>
  <c r="J12" i="1" s="1"/>
  <c r="I16" i="1"/>
  <c r="I13" i="1" s="1"/>
  <c r="I12" i="1" s="1"/>
  <c r="H16" i="1"/>
  <c r="H13" i="1" s="1"/>
  <c r="H12" i="1" s="1"/>
  <c r="G16" i="1"/>
  <c r="G13" i="1" s="1"/>
  <c r="G12" i="1" s="1"/>
  <c r="F16" i="1"/>
  <c r="F13" i="1" s="1"/>
  <c r="F12" i="1" s="1"/>
  <c r="E16" i="1"/>
  <c r="D16" i="1"/>
  <c r="C16" i="1"/>
  <c r="B16" i="1"/>
  <c r="B13" i="1" s="1"/>
  <c r="B12" i="1" s="1"/>
  <c r="L13" i="1"/>
  <c r="L12" i="1" s="1"/>
  <c r="E13" i="1"/>
  <c r="E12" i="1" s="1"/>
  <c r="D13" i="1"/>
  <c r="D12" i="1" s="1"/>
  <c r="C13" i="1"/>
  <c r="C12" i="1" s="1"/>
  <c r="L7" i="1"/>
  <c r="K7" i="1"/>
  <c r="J7" i="1"/>
  <c r="I7" i="1"/>
  <c r="H7" i="1"/>
  <c r="G7" i="1"/>
  <c r="F7" i="1"/>
  <c r="E7" i="1"/>
  <c r="D7" i="1"/>
  <c r="C7" i="1"/>
  <c r="B7" i="1"/>
  <c r="C28" i="1" l="1"/>
  <c r="C31" i="1" s="1"/>
  <c r="G28" i="1"/>
  <c r="G31" i="1" s="1"/>
  <c r="M13" i="1"/>
  <c r="M32" i="1"/>
  <c r="H28" i="1"/>
  <c r="H31" i="1" s="1"/>
  <c r="J28" i="1"/>
  <c r="J31" i="1" s="1"/>
  <c r="I28" i="1"/>
  <c r="I31" i="1" s="1"/>
  <c r="K28" i="1"/>
  <c r="K31" i="1" s="1"/>
  <c r="L28" i="1"/>
  <c r="L31" i="1" s="1"/>
  <c r="B28" i="1"/>
  <c r="B31" i="1" s="1"/>
  <c r="D28" i="1"/>
  <c r="D31" i="1" s="1"/>
  <c r="E28" i="1"/>
  <c r="E31" i="1" s="1"/>
  <c r="F28" i="1"/>
  <c r="F31" i="1" s="1"/>
  <c r="M12" i="1" l="1"/>
  <c r="M28" i="1" l="1"/>
  <c r="M31" i="1" l="1"/>
</calcChain>
</file>

<file path=xl/sharedStrings.xml><?xml version="1.0" encoding="utf-8"?>
<sst xmlns="http://schemas.openxmlformats.org/spreadsheetml/2006/main" count="95" uniqueCount="82">
  <si>
    <t xml:space="preserve">المؤشرات المصرفية بدولة الامارات العربية المتحدة </t>
  </si>
  <si>
    <t>(بنهاية الشهر، الأرقام بالمليار درهم إلا إذا تمت الإشارة إلى ما هو خلاف ذلك)</t>
  </si>
  <si>
    <t xml:space="preserve">مارس  </t>
  </si>
  <si>
    <t>التغير الشهري
%</t>
  </si>
  <si>
    <t>التغير السنوي
%</t>
  </si>
  <si>
    <t xml:space="preserve">اجمالي أصول البنوك (الكلية) </t>
  </si>
  <si>
    <t>1. اجمالي احتياطيات البنوك بالمصرف المركزي</t>
  </si>
  <si>
    <t>منها: شهادات الايداع الاسلامية</t>
  </si>
  <si>
    <t xml:space="preserve">2. اجمالي الائتمان </t>
  </si>
  <si>
    <t xml:space="preserve">الائتمان المحلي </t>
  </si>
  <si>
    <t>الحكومة</t>
  </si>
  <si>
    <t xml:space="preserve">القطاع العام ( الجهات ذات الصلة بالحكومة ) </t>
  </si>
  <si>
    <t xml:space="preserve">القطاع الخاص </t>
  </si>
  <si>
    <t xml:space="preserve">     منها: إجمالي قروض الشركات الصغيرة والمتوسطة </t>
  </si>
  <si>
    <t>-</t>
  </si>
  <si>
    <t xml:space="preserve">الأفراد </t>
  </si>
  <si>
    <t>المؤسسات المالية غير المصرفية</t>
  </si>
  <si>
    <t>منها: القروض والسلف لغير المقيمين بالدرهم</t>
  </si>
  <si>
    <t>الأوراق المالية التي تمثل ديون على الغير (سندات الدين)</t>
  </si>
  <si>
    <t xml:space="preserve">الأسهم </t>
  </si>
  <si>
    <t>سندات محفوظة حتى تاريخ الاستحقاق</t>
  </si>
  <si>
    <t xml:space="preserve">استثمارات أخرى </t>
  </si>
  <si>
    <t>4. أصول أخرى</t>
  </si>
  <si>
    <t>المستحق من المكتب الرئيسي/ الفروع / المؤسسات التابعة</t>
  </si>
  <si>
    <t>مستحق من بنوك أخرى</t>
  </si>
  <si>
    <r>
      <t xml:space="preserve">عناصر أخرى </t>
    </r>
    <r>
      <rPr>
        <vertAlign val="superscript"/>
        <sz val="11"/>
        <rFont val="Calibri"/>
        <family val="2"/>
        <scheme val="minor"/>
      </rPr>
      <t>4</t>
    </r>
  </si>
  <si>
    <t>ودائع مصرفية</t>
  </si>
  <si>
    <t xml:space="preserve"> ودائع المقيمين</t>
  </si>
  <si>
    <t>القطاع الخاص</t>
  </si>
  <si>
    <t xml:space="preserve">المؤسسات المالية غير المصرفية </t>
  </si>
  <si>
    <t xml:space="preserve"> ودائع غير المقيمين</t>
  </si>
  <si>
    <r>
      <t xml:space="preserve">معدل التكلفة على الودائع المصرفية </t>
    </r>
    <r>
      <rPr>
        <vertAlign val="superscript"/>
        <sz val="11"/>
        <color theme="1"/>
        <rFont val="Calibri"/>
        <family val="2"/>
        <scheme val="minor"/>
      </rPr>
      <t>5</t>
    </r>
  </si>
  <si>
    <r>
      <t xml:space="preserve">معدل العائد من الإقراض المصرفي </t>
    </r>
    <r>
      <rPr>
        <vertAlign val="superscript"/>
        <sz val="11"/>
        <color theme="1"/>
        <rFont val="Calibri"/>
        <family val="2"/>
        <scheme val="minor"/>
      </rPr>
      <t>6</t>
    </r>
  </si>
  <si>
    <r>
      <t xml:space="preserve">رأس المال والاحتياطيات </t>
    </r>
    <r>
      <rPr>
        <b/>
        <vertAlign val="superscript"/>
        <sz val="11"/>
        <rFont val="Calibri"/>
        <family val="2"/>
        <scheme val="minor"/>
      </rPr>
      <t>7</t>
    </r>
  </si>
  <si>
    <t>مخصصات خاصة وفوائد معلقة</t>
  </si>
  <si>
    <t>مخصصات عامة</t>
  </si>
  <si>
    <r>
      <t xml:space="preserve">نسبة القروض إلى الموارد المستقرة </t>
    </r>
    <r>
      <rPr>
        <b/>
        <vertAlign val="superscript"/>
        <sz val="11"/>
        <rFont val="Calibri"/>
        <family val="2"/>
        <scheme val="minor"/>
      </rPr>
      <t>8</t>
    </r>
  </si>
  <si>
    <r>
      <t xml:space="preserve">نسبة الأصول السائلة المؤهلة </t>
    </r>
    <r>
      <rPr>
        <b/>
        <vertAlign val="superscript"/>
        <sz val="11"/>
        <rFont val="Calibri"/>
        <family val="2"/>
        <scheme val="minor"/>
      </rPr>
      <t>9</t>
    </r>
  </si>
  <si>
    <r>
      <t xml:space="preserve">نسبة كفاية رأس المال - (الشق1 + الشق2) </t>
    </r>
    <r>
      <rPr>
        <b/>
        <vertAlign val="superscript"/>
        <sz val="11"/>
        <color theme="1"/>
        <rFont val="Calibri"/>
        <family val="2"/>
        <scheme val="minor"/>
      </rPr>
      <t>10</t>
    </r>
    <r>
      <rPr>
        <b/>
        <sz val="11"/>
        <color theme="1"/>
        <rFont val="Calibri"/>
        <family val="2"/>
        <scheme val="minor"/>
      </rPr>
      <t xml:space="preserve"> </t>
    </r>
  </si>
  <si>
    <t>منها:       الشق1</t>
  </si>
  <si>
    <r>
      <t xml:space="preserve">    نسبة (CET1) الشق 1 المشترك </t>
    </r>
    <r>
      <rPr>
        <b/>
        <vertAlign val="superscript"/>
        <sz val="11"/>
        <rFont val="Calibri"/>
        <family val="2"/>
        <scheme val="minor"/>
      </rPr>
      <t xml:space="preserve"> </t>
    </r>
    <r>
      <rPr>
        <b/>
        <sz val="11"/>
        <rFont val="Calibri"/>
        <family val="2"/>
        <scheme val="minor"/>
      </rPr>
      <t xml:space="preserve">        </t>
    </r>
  </si>
  <si>
    <t>البنوك العاملة في دولة الإمارات العربية المتحدة</t>
  </si>
  <si>
    <t>البنوك الأجنبية (تتضمن بنوك الأعمال)</t>
  </si>
  <si>
    <r>
      <t xml:space="preserve">منها بنوك دول مجلس التعاون </t>
    </r>
    <r>
      <rPr>
        <b/>
        <vertAlign val="superscript"/>
        <sz val="11"/>
        <rFont val="Calibri"/>
        <family val="2"/>
        <scheme val="minor"/>
      </rPr>
      <t>11</t>
    </r>
  </si>
  <si>
    <t>حصة البنوك الأجنبية في إجمالي الأصول</t>
  </si>
  <si>
    <t>البنوك التقليدية  (تتضمن بنوك الأعمال)</t>
  </si>
  <si>
    <t>البنوك الإسلامية</t>
  </si>
  <si>
    <t>حصة البنوك الإسلامية في إجمالي الأصول</t>
  </si>
  <si>
    <r>
      <rPr>
        <vertAlign val="superscript"/>
        <sz val="11"/>
        <rFont val="Calibri"/>
        <family val="2"/>
        <scheme val="minor"/>
      </rPr>
      <t>4</t>
    </r>
    <r>
      <rPr>
        <sz val="11"/>
        <rFont val="Calibri"/>
        <family val="2"/>
        <scheme val="minor"/>
      </rPr>
      <t xml:space="preserve"> تتضمن النقد والأصول الثابتة والوضع بين الفروع والقيمة العادلة الإيجابية للمشتقات وحسابات المدينة الأخرى</t>
    </r>
  </si>
  <si>
    <r>
      <t>5</t>
    </r>
    <r>
      <rPr>
        <sz val="11"/>
        <rFont val="Calibri"/>
        <family val="2"/>
        <scheme val="minor"/>
      </rPr>
      <t>المتوسط المرجح بالاوزان النسبية للتكلفة على الودائع تحت الطلب والادخارية ولأجل ولآجال مختلفة</t>
    </r>
  </si>
  <si>
    <r>
      <t>6</t>
    </r>
    <r>
      <rPr>
        <sz val="11"/>
        <rFont val="Calibri"/>
        <family val="2"/>
        <scheme val="minor"/>
      </rPr>
      <t>المتوسط المرجح بالاوزان النسبية للعائد على كافة القروض القائمة</t>
    </r>
  </si>
  <si>
    <r>
      <t>7</t>
    </r>
    <r>
      <rPr>
        <sz val="11"/>
        <rFont val="Calibri"/>
        <family val="2"/>
        <scheme val="minor"/>
      </rPr>
      <t xml:space="preserve">لا تشمل القروض/الودائع الثانوية لكنها تتضمن ارباح السنة الحالية </t>
    </r>
  </si>
  <si>
    <r>
      <rPr>
        <vertAlign val="superscript"/>
        <sz val="11"/>
        <rFont val="Calibri"/>
        <family val="2"/>
        <scheme val="minor"/>
      </rPr>
      <t xml:space="preserve">8 </t>
    </r>
    <r>
      <rPr>
        <sz val="11"/>
        <rFont val="Calibri"/>
        <family val="2"/>
        <scheme val="minor"/>
      </rPr>
      <t xml:space="preserve">نسبة القروض إلى الموارد المستقرة = نسبة إجمالي السلف (صافي الإقراض + صافي الضمانات المالية وخطابات الاعتماد المعززة + إيداعات ما بين المصارف لفترة أكثر من 3 شهور)، إلى حاصل جمع (صافي الأموال الرأسمالية الحرة + إجمالي المصادر المستقرة الأخرى). </t>
    </r>
  </si>
  <si>
    <r>
      <rPr>
        <vertAlign val="superscript"/>
        <sz val="11"/>
        <rFont val="Calibri"/>
        <family val="2"/>
        <scheme val="minor"/>
      </rPr>
      <t>10</t>
    </r>
    <r>
      <rPr>
        <sz val="11"/>
        <rFont val="Calibri"/>
        <family val="2"/>
        <scheme val="minor"/>
      </rPr>
      <t xml:space="preserve"> يتم احتساب نسبة كفاية رأس المال (نسبة الشق 1 + الشق 2) ونسبة الشق 1 ونسبة الشق 1 المشترك CET1 للفترة التي تبدأ من ديسمبر 2017 وفقا لمبادئ بازل 3 التوجيهية الصادرة في تعميم المصرف المركزي رقم 52/2017.</t>
    </r>
  </si>
  <si>
    <r>
      <rPr>
        <vertAlign val="superscript"/>
        <sz val="11"/>
        <rFont val="Calibri"/>
        <family val="2"/>
        <scheme val="minor"/>
      </rPr>
      <t>11</t>
    </r>
    <r>
      <rPr>
        <sz val="11"/>
        <rFont val="Calibri"/>
        <family val="2"/>
        <scheme val="minor"/>
      </rPr>
      <t xml:space="preserve"> تمثيل بفرع واحد لكل من المملكة العربية السعودية وعمان وقطر وفرعين لكل من الكويت والبحرين</t>
    </r>
  </si>
  <si>
    <t xml:space="preserve">أغسطس  </t>
  </si>
  <si>
    <r>
      <t xml:space="preserve">القطاع التجاري والصناعي </t>
    </r>
    <r>
      <rPr>
        <b/>
        <vertAlign val="superscript"/>
        <sz val="11"/>
        <rFont val="Calibri"/>
        <family val="2"/>
        <scheme val="minor"/>
      </rPr>
      <t>1</t>
    </r>
  </si>
  <si>
    <r>
      <rPr>
        <vertAlign val="superscript"/>
        <sz val="11"/>
        <rFont val="Calibri"/>
        <family val="2"/>
        <scheme val="minor"/>
      </rPr>
      <t xml:space="preserve">1 </t>
    </r>
    <r>
      <rPr>
        <sz val="11"/>
        <rFont val="Calibri"/>
        <family val="2"/>
        <scheme val="minor"/>
      </rPr>
      <t xml:space="preserve">تشمل الإقراض للمقيمين من الأوراق التجارية المخفضة وشركات التأمين والشركات الصغيرة والمتوسطة </t>
    </r>
  </si>
  <si>
    <r>
      <t xml:space="preserve">الائتمان لغير المقيمين </t>
    </r>
    <r>
      <rPr>
        <b/>
        <vertAlign val="superscript"/>
        <sz val="11"/>
        <rFont val="Calibri"/>
        <family val="2"/>
        <scheme val="minor"/>
      </rPr>
      <t>2</t>
    </r>
  </si>
  <si>
    <r>
      <rPr>
        <vertAlign val="superscript"/>
        <sz val="11"/>
        <rFont val="Calibri"/>
        <family val="2"/>
        <scheme val="minor"/>
      </rPr>
      <t xml:space="preserve">2 </t>
    </r>
    <r>
      <rPr>
        <sz val="11"/>
        <rFont val="Calibri"/>
        <family val="2"/>
        <scheme val="minor"/>
      </rPr>
      <t>تشمل اقراض (غير المقيمين): إقراض للمؤسسات المالية غير المصرفية والأوراق التجارية المخفضة والقروض والسلف {(القطاع الحكومي والعام، القطاع الخاص ( الشركات والأفراد )} بالعملات المحلية والأجنبية</t>
    </r>
  </si>
  <si>
    <t>3 لا يشمل إيداع البنك لدى البنك المركزي في شكل شهادات الإيداع والكمبيالات النقدية.</t>
  </si>
  <si>
    <t xml:space="preserve">مايو   </t>
  </si>
  <si>
    <r>
      <t xml:space="preserve">3. اجمالي الاستثمارات من قبل البنوك  </t>
    </r>
    <r>
      <rPr>
        <b/>
        <vertAlign val="superscript"/>
        <sz val="11"/>
        <rFont val="Calibri"/>
        <family val="2"/>
        <scheme val="minor"/>
      </rPr>
      <t>3</t>
    </r>
  </si>
  <si>
    <t xml:space="preserve">سبتمبر   </t>
  </si>
  <si>
    <t xml:space="preserve">أكتوبر   </t>
  </si>
  <si>
    <t xml:space="preserve">نوفمبر   </t>
  </si>
  <si>
    <t xml:space="preserve">الأذونات النقدية وشهادات الإيداع الإسلامية التي تحتفظ بها البنوك </t>
  </si>
  <si>
    <t>يناير</t>
  </si>
  <si>
    <t>التغير من ديسمبر الماضي حتى الآن %</t>
  </si>
  <si>
    <t xml:space="preserve">فبراير  </t>
  </si>
  <si>
    <t xml:space="preserve">ديسمبر  </t>
  </si>
  <si>
    <t xml:space="preserve">*  بيانات أولية قابلة للتعديل </t>
  </si>
  <si>
    <t>حساب الاحتياطي  **</t>
  </si>
  <si>
    <t>الحسابات االجارية للبنوك وايداعات لليلة واحدة  **</t>
  </si>
  <si>
    <t xml:space="preserve">** اعتباراً من شهر إبريل 2023، يُعزى السبب الرئيسي لارتفاع الحركات الشهرية في حساب الاحتياطي والحسابات الجارية والإيداعات لليلة واحدة للبنوك لدى المصرف المركزي، إلى الزيادة في نسبة متطلبات احتياطي البنوك للودائع تحت الطلب من 7% إلى 11%. </t>
  </si>
  <si>
    <t xml:space="preserve">ابريل  </t>
  </si>
  <si>
    <r>
      <rPr>
        <vertAlign val="superscript"/>
        <sz val="11"/>
        <rFont val="Calibri"/>
        <family val="2"/>
        <scheme val="minor"/>
      </rPr>
      <t xml:space="preserve">9 </t>
    </r>
    <r>
      <rPr>
        <sz val="11"/>
        <rFont val="Calibri"/>
        <family val="2"/>
        <scheme val="minor"/>
      </rPr>
      <t>نسبة الأصول السائلة المؤهلة = (تتضمن النقد في الصندوق والأصول السائلة لدى المصرف المركزي والسندات / الصكوك المؤهلة كما هو منصوص عليه في المادة 33/2015 ومبادئ بازل ولا تتضمن الإقراض بين البنوك)  إلى إجمالي الخصوم ***</t>
    </r>
  </si>
  <si>
    <t>*** إجمالي الخصوم = إجمالي الأصول في الميزانية العمومية – (رأس المال والاحتياطيات + جميع المخصصات + إعادة التمويل)</t>
  </si>
  <si>
    <t xml:space="preserve">يونيو </t>
  </si>
  <si>
    <t xml:space="preserve">يوليو </t>
  </si>
  <si>
    <t>أغسطس*</t>
  </si>
  <si>
    <t>البنوك الوطنية (بما في ذلك البنوك المتخصصة &amp; باستثناء بنوك الاستثمار)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</si>
</sst>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
    <numFmt numFmtId="165" formatCode="0.0"/>
    <numFmt numFmtId="166" formatCode="#,##0.0"/>
    <numFmt numFmtId="167" formatCode="_-* #,##0.0_-;\-* #,##0.0_-;_-*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4"/>
      <name val="Calibri"/>
      <family val="2"/>
      <scheme val="minor"/>
    </font>
    <font>
      <sz val="11"/>
      <name val="Calibri"/>
      <family val="2"/>
      <scheme val="minor"/>
    </font>
    <font>
      <b/>
      <sz val="11"/>
      <name val="Calibri"/>
      <family val="2"/>
      <scheme val="minor"/>
    </font>
    <font>
      <b/>
      <sz val="10"/>
      <name val="Calibri"/>
      <family val="2"/>
      <scheme val="minor"/>
    </font>
    <font>
      <b/>
      <i/>
      <sz val="12"/>
      <name val="Times New Roman"/>
      <family val="1"/>
    </font>
    <font>
      <sz val="12"/>
      <name val="Times New Roman"/>
      <family val="1"/>
    </font>
    <font>
      <vertAlign val="superscript"/>
      <sz val="11"/>
      <name val="Calibri"/>
      <family val="2"/>
      <scheme val="minor"/>
    </font>
    <font>
      <b/>
      <vertAlign val="superscript"/>
      <sz val="11"/>
      <name val="Calibri"/>
      <family val="2"/>
      <scheme val="minor"/>
    </font>
    <font>
      <vertAlign val="superscript"/>
      <sz val="11"/>
      <color theme="1"/>
      <name val="Calibri"/>
      <family val="2"/>
      <scheme val="minor"/>
    </font>
    <font>
      <b/>
      <vertAlign val="superscript"/>
      <sz val="11"/>
      <color theme="1"/>
      <name val="Calibri"/>
      <family val="2"/>
      <scheme val="minor"/>
    </font>
    <font>
      <b/>
      <sz val="12"/>
      <name val="Times New Roman"/>
      <family val="1"/>
    </font>
    <font>
      <sz val="11"/>
      <name val="Times New Roman"/>
      <family val="1"/>
    </font>
    <font>
      <b/>
      <i/>
      <sz val="11"/>
      <name val="Times New Roman"/>
      <family val="1"/>
    </font>
    <font>
      <b/>
      <i/>
      <sz val="12"/>
      <color theme="1"/>
      <name val="Times New Roman"/>
      <family val="1"/>
    </font>
    <font>
      <sz val="12"/>
      <color theme="1"/>
      <name val="Times New Roman"/>
      <family val="1"/>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5">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6">
    <xf numFmtId="0" fontId="0" fillId="0" borderId="0"/>
    <xf numFmtId="9" fontId="1" fillId="0" borderId="0" applyFont="0" applyFill="0" applyBorder="0" applyAlignment="0" applyProtection="0"/>
    <xf numFmtId="0" fontId="3" fillId="0" borderId="0"/>
    <xf numFmtId="0" fontId="3" fillId="0" borderId="0"/>
    <xf numFmtId="0" fontId="3" fillId="0" borderId="0">
      <alignment horizontal="left" wrapText="1"/>
    </xf>
    <xf numFmtId="43" fontId="1" fillId="0" borderId="0" applyFont="0" applyFill="0" applyBorder="0" applyAlignment="0" applyProtection="0"/>
  </cellStyleXfs>
  <cellXfs count="123">
    <xf numFmtId="0" fontId="0" fillId="0" borderId="0" xfId="0"/>
    <xf numFmtId="0" fontId="0" fillId="0" borderId="0" xfId="0" applyFont="1"/>
    <xf numFmtId="0" fontId="5" fillId="0" borderId="1" xfId="2" applyFont="1" applyFill="1" applyBorder="1" applyAlignment="1">
      <alignment vertical="center"/>
    </xf>
    <xf numFmtId="0" fontId="5" fillId="0" borderId="5" xfId="2" applyFont="1" applyFill="1" applyBorder="1" applyAlignment="1">
      <alignment vertical="center"/>
    </xf>
    <xf numFmtId="0" fontId="6" fillId="0" borderId="5" xfId="2" applyNumberFormat="1" applyFont="1" applyFill="1" applyBorder="1" applyAlignment="1">
      <alignment horizontal="center" vertical="center"/>
    </xf>
    <xf numFmtId="0" fontId="7" fillId="0" borderId="5" xfId="3" applyFont="1" applyFill="1" applyBorder="1" applyAlignment="1">
      <alignment horizontal="center" vertical="center" wrapText="1"/>
    </xf>
    <xf numFmtId="0" fontId="6" fillId="0" borderId="6" xfId="2" applyFont="1" applyFill="1" applyBorder="1" applyAlignment="1">
      <alignment horizontal="right" vertical="center"/>
    </xf>
    <xf numFmtId="0" fontId="6" fillId="3" borderId="6" xfId="2" applyFont="1" applyFill="1" applyBorder="1" applyAlignment="1">
      <alignment horizontal="right" vertical="center" indent="1" readingOrder="2"/>
    </xf>
    <xf numFmtId="0" fontId="5" fillId="0" borderId="6" xfId="2" applyFont="1" applyFill="1" applyBorder="1" applyAlignment="1">
      <alignment horizontal="right" vertical="center" indent="3" readingOrder="2"/>
    </xf>
    <xf numFmtId="166" fontId="5" fillId="0" borderId="6" xfId="2" applyNumberFormat="1" applyFont="1" applyFill="1" applyBorder="1" applyAlignment="1">
      <alignment horizontal="right" vertical="center" indent="5" readingOrder="2"/>
    </xf>
    <xf numFmtId="0" fontId="5" fillId="2" borderId="6" xfId="2" applyFont="1" applyFill="1" applyBorder="1" applyAlignment="1">
      <alignment horizontal="right" vertical="center" indent="4" readingOrder="2"/>
    </xf>
    <xf numFmtId="0" fontId="5" fillId="2" borderId="6" xfId="2" applyFont="1" applyFill="1" applyBorder="1" applyAlignment="1">
      <alignment horizontal="right" vertical="center" indent="7" readingOrder="2"/>
    </xf>
    <xf numFmtId="166" fontId="5" fillId="2" borderId="6" xfId="2" applyNumberFormat="1" applyFont="1" applyFill="1" applyBorder="1" applyAlignment="1">
      <alignment horizontal="right" vertical="center" indent="7" readingOrder="2"/>
    </xf>
    <xf numFmtId="0" fontId="5" fillId="2" borderId="6" xfId="2" applyFont="1" applyFill="1" applyBorder="1" applyAlignment="1">
      <alignment horizontal="right" vertical="center" indent="9" readingOrder="2"/>
    </xf>
    <xf numFmtId="0" fontId="5" fillId="0" borderId="6" xfId="2" applyFont="1" applyFill="1" applyBorder="1" applyAlignment="1">
      <alignment horizontal="right" vertical="center" indent="9" readingOrder="2"/>
    </xf>
    <xf numFmtId="0" fontId="0" fillId="0" borderId="0" xfId="0" applyFont="1" applyFill="1"/>
    <xf numFmtId="166" fontId="5" fillId="2" borderId="6" xfId="2" applyNumberFormat="1" applyFont="1" applyFill="1" applyBorder="1" applyAlignment="1">
      <alignment horizontal="right" vertical="center" indent="4" readingOrder="2"/>
    </xf>
    <xf numFmtId="166" fontId="5" fillId="2" borderId="6" xfId="2" applyNumberFormat="1" applyFont="1" applyFill="1" applyBorder="1" applyAlignment="1">
      <alignment horizontal="right" vertical="center" indent="6" readingOrder="2"/>
    </xf>
    <xf numFmtId="0" fontId="5" fillId="2" borderId="6" xfId="2" applyFont="1" applyFill="1" applyBorder="1" applyAlignment="1">
      <alignment horizontal="right" vertical="center" indent="3" readingOrder="2"/>
    </xf>
    <xf numFmtId="0" fontId="6" fillId="3" borderId="6" xfId="2" applyFont="1" applyFill="1" applyBorder="1" applyAlignment="1">
      <alignment horizontal="right" vertical="center"/>
    </xf>
    <xf numFmtId="0" fontId="5" fillId="0" borderId="6" xfId="2" applyFont="1" applyFill="1" applyBorder="1" applyAlignment="1">
      <alignment horizontal="right" indent="2" readingOrder="2"/>
    </xf>
    <xf numFmtId="0" fontId="5" fillId="0" borderId="6" xfId="2" applyFont="1" applyFill="1" applyBorder="1" applyAlignment="1">
      <alignment horizontal="right" indent="5" readingOrder="2"/>
    </xf>
    <xf numFmtId="0" fontId="0" fillId="3" borderId="6" xfId="0" applyFont="1" applyFill="1" applyBorder="1"/>
    <xf numFmtId="0" fontId="6" fillId="2" borderId="6" xfId="2" applyFont="1" applyFill="1" applyBorder="1" applyAlignment="1">
      <alignment horizontal="right"/>
    </xf>
    <xf numFmtId="0" fontId="6" fillId="0" borderId="6" xfId="2" applyFont="1" applyFill="1" applyBorder="1" applyAlignment="1">
      <alignment horizontal="right" wrapText="1"/>
    </xf>
    <xf numFmtId="0" fontId="6" fillId="0" borderId="6" xfId="2" applyFont="1" applyFill="1" applyBorder="1" applyAlignment="1">
      <alignment horizontal="right"/>
    </xf>
    <xf numFmtId="0" fontId="6" fillId="3" borderId="6" xfId="2" applyFont="1" applyFill="1" applyBorder="1" applyAlignment="1">
      <alignment horizontal="right"/>
    </xf>
    <xf numFmtId="0" fontId="5" fillId="3" borderId="2" xfId="2" applyFont="1" applyFill="1" applyBorder="1" applyAlignment="1">
      <alignment horizontal="left"/>
    </xf>
    <xf numFmtId="1" fontId="9" fillId="0" borderId="0" xfId="4" applyNumberFormat="1" applyFont="1" applyFill="1" applyBorder="1" applyAlignment="1">
      <alignment horizontal="right" vertical="center"/>
    </xf>
    <xf numFmtId="0" fontId="6" fillId="0" borderId="0" xfId="2" applyFont="1" applyBorder="1" applyAlignment="1">
      <alignment horizontal="right" readingOrder="2"/>
    </xf>
    <xf numFmtId="0" fontId="5" fillId="0" borderId="0" xfId="2" applyFont="1" applyBorder="1" applyAlignment="1">
      <alignment horizontal="right" readingOrder="2"/>
    </xf>
    <xf numFmtId="165" fontId="0" fillId="0" borderId="0" xfId="0" applyNumberFormat="1" applyFont="1"/>
    <xf numFmtId="0" fontId="5" fillId="0" borderId="0" xfId="2" applyFont="1" applyFill="1" applyBorder="1" applyAlignment="1">
      <alignment horizontal="right" readingOrder="2"/>
    </xf>
    <xf numFmtId="0" fontId="10" fillId="0" borderId="0" xfId="2" applyFont="1" applyBorder="1" applyAlignment="1">
      <alignment horizontal="right" readingOrder="2"/>
    </xf>
    <xf numFmtId="0" fontId="10" fillId="2" borderId="0" xfId="2" applyFont="1" applyFill="1" applyBorder="1" applyAlignment="1">
      <alignment horizontal="right" readingOrder="2"/>
    </xf>
    <xf numFmtId="0" fontId="5" fillId="0" borderId="0" xfId="2" applyFont="1" applyAlignment="1">
      <alignment horizontal="right" readingOrder="2"/>
    </xf>
    <xf numFmtId="0" fontId="4" fillId="0" borderId="0" xfId="2" applyFont="1" applyFill="1" applyBorder="1" applyAlignment="1">
      <alignment vertical="center"/>
    </xf>
    <xf numFmtId="0" fontId="5" fillId="0" borderId="0" xfId="2" applyFont="1" applyFill="1" applyBorder="1" applyAlignment="1">
      <alignment vertical="center"/>
    </xf>
    <xf numFmtId="0" fontId="6" fillId="0" borderId="2" xfId="2" applyFont="1" applyBorder="1" applyAlignment="1">
      <alignment horizontal="right"/>
    </xf>
    <xf numFmtId="164" fontId="14" fillId="0" borderId="0" xfId="4" applyNumberFormat="1" applyFont="1" applyFill="1" applyBorder="1" applyAlignment="1">
      <alignment horizontal="right" vertical="center"/>
    </xf>
    <xf numFmtId="165" fontId="14" fillId="0" borderId="0" xfId="4" applyNumberFormat="1" applyFont="1" applyFill="1" applyBorder="1" applyAlignment="1">
      <alignment horizontal="right" vertical="center"/>
    </xf>
    <xf numFmtId="165" fontId="9" fillId="0" borderId="0" xfId="1" applyNumberFormat="1" applyFont="1" applyFill="1" applyBorder="1" applyAlignment="1">
      <alignment horizontal="right" vertical="center"/>
    </xf>
    <xf numFmtId="0" fontId="2" fillId="0" borderId="6" xfId="0" applyFont="1" applyBorder="1"/>
    <xf numFmtId="166" fontId="6" fillId="0" borderId="6" xfId="2" applyNumberFormat="1" applyFont="1" applyFill="1" applyBorder="1" applyAlignment="1">
      <alignment horizontal="right" readingOrder="2"/>
    </xf>
    <xf numFmtId="0" fontId="5" fillId="0" borderId="6" xfId="2" applyFont="1" applyBorder="1" applyAlignment="1">
      <alignment horizontal="right"/>
    </xf>
    <xf numFmtId="0" fontId="5" fillId="0" borderId="6" xfId="2" applyFont="1" applyBorder="1" applyAlignment="1">
      <alignment horizontal="right" indent="2"/>
    </xf>
    <xf numFmtId="0" fontId="6" fillId="0" borderId="6" xfId="2" applyFont="1" applyBorder="1" applyAlignment="1">
      <alignment horizontal="right"/>
    </xf>
    <xf numFmtId="0" fontId="6" fillId="0" borderId="6" xfId="2" applyFont="1" applyBorder="1" applyAlignment="1">
      <alignment horizontal="right" readingOrder="2"/>
    </xf>
    <xf numFmtId="164" fontId="8" fillId="3" borderId="8" xfId="1" applyNumberFormat="1" applyFont="1" applyFill="1" applyBorder="1" applyAlignment="1">
      <alignment horizontal="right" vertical="center"/>
    </xf>
    <xf numFmtId="164" fontId="8" fillId="3" borderId="11" xfId="1" applyNumberFormat="1" applyFont="1" applyFill="1" applyBorder="1" applyAlignment="1">
      <alignment horizontal="right" vertical="center"/>
    </xf>
    <xf numFmtId="164" fontId="8" fillId="3" borderId="1" xfId="1" applyNumberFormat="1" applyFont="1" applyFill="1" applyBorder="1" applyAlignment="1">
      <alignment horizontal="right" vertical="center"/>
    </xf>
    <xf numFmtId="164" fontId="8" fillId="0" borderId="6" xfId="1" applyNumberFormat="1" applyFont="1" applyFill="1" applyBorder="1" applyAlignment="1">
      <alignment horizontal="right" vertical="center"/>
    </xf>
    <xf numFmtId="167" fontId="8" fillId="0" borderId="6" xfId="5" applyNumberFormat="1" applyFont="1" applyFill="1" applyBorder="1" applyAlignment="1">
      <alignment horizontal="right" vertical="center"/>
    </xf>
    <xf numFmtId="167" fontId="8" fillId="3" borderId="6" xfId="5" applyNumberFormat="1" applyFont="1" applyFill="1" applyBorder="1" applyAlignment="1">
      <alignment horizontal="right" vertical="center"/>
    </xf>
    <xf numFmtId="167" fontId="9" fillId="2" borderId="6" xfId="5" applyNumberFormat="1" applyFont="1" applyFill="1" applyBorder="1" applyAlignment="1">
      <alignment horizontal="right" vertical="center"/>
    </xf>
    <xf numFmtId="167" fontId="9" fillId="0" borderId="6" xfId="5" applyNumberFormat="1" applyFont="1" applyFill="1" applyBorder="1" applyAlignment="1">
      <alignment horizontal="right" vertical="center"/>
    </xf>
    <xf numFmtId="167" fontId="9" fillId="2" borderId="7" xfId="5" applyNumberFormat="1" applyFont="1" applyFill="1" applyBorder="1" applyAlignment="1">
      <alignment horizontal="right" vertical="center"/>
    </xf>
    <xf numFmtId="167" fontId="9" fillId="0" borderId="2" xfId="5" applyNumberFormat="1" applyFont="1" applyFill="1" applyBorder="1" applyAlignment="1">
      <alignment horizontal="right" vertical="center"/>
    </xf>
    <xf numFmtId="167" fontId="9" fillId="2" borderId="5" xfId="5" applyNumberFormat="1" applyFont="1" applyFill="1" applyBorder="1" applyAlignment="1">
      <alignment horizontal="right" vertical="center"/>
    </xf>
    <xf numFmtId="167" fontId="9" fillId="0" borderId="7" xfId="5" applyNumberFormat="1" applyFont="1" applyFill="1" applyBorder="1" applyAlignment="1">
      <alignment horizontal="right" vertical="center"/>
    </xf>
    <xf numFmtId="1" fontId="15" fillId="0" borderId="5" xfId="1" applyNumberFormat="1" applyFont="1" applyFill="1" applyBorder="1" applyAlignment="1">
      <alignment horizontal="right" vertical="center"/>
    </xf>
    <xf numFmtId="1" fontId="15" fillId="0" borderId="6" xfId="1" applyNumberFormat="1" applyFont="1" applyFill="1" applyBorder="1" applyAlignment="1">
      <alignment horizontal="right" vertical="center"/>
    </xf>
    <xf numFmtId="164" fontId="16" fillId="0" borderId="6" xfId="1" applyNumberFormat="1" applyFont="1" applyFill="1" applyBorder="1" applyAlignment="1">
      <alignment horizontal="right" vertical="center"/>
    </xf>
    <xf numFmtId="164" fontId="8" fillId="3" borderId="6" xfId="1" applyNumberFormat="1" applyFont="1" applyFill="1" applyBorder="1" applyAlignment="1">
      <alignment horizontal="right" vertical="center"/>
    </xf>
    <xf numFmtId="164" fontId="8" fillId="3" borderId="10" xfId="1" applyNumberFormat="1" applyFont="1" applyFill="1" applyBorder="1" applyAlignment="1">
      <alignment horizontal="right" vertical="center"/>
    </xf>
    <xf numFmtId="167" fontId="8" fillId="0" borderId="5" xfId="5" applyNumberFormat="1" applyFont="1" applyFill="1" applyBorder="1" applyAlignment="1">
      <alignment horizontal="right" vertical="center"/>
    </xf>
    <xf numFmtId="167" fontId="8" fillId="0" borderId="7" xfId="5" applyNumberFormat="1" applyFont="1" applyFill="1" applyBorder="1" applyAlignment="1">
      <alignment horizontal="right" vertical="center"/>
    </xf>
    <xf numFmtId="164" fontId="8" fillId="3" borderId="6" xfId="4" applyNumberFormat="1" applyFont="1" applyFill="1" applyBorder="1" applyAlignment="1">
      <alignment horizontal="right" vertical="center"/>
    </xf>
    <xf numFmtId="1" fontId="15" fillId="0" borderId="13" xfId="1" applyNumberFormat="1" applyFont="1" applyFill="1" applyBorder="1" applyAlignment="1">
      <alignment horizontal="right" vertical="center"/>
    </xf>
    <xf numFmtId="164" fontId="16" fillId="0" borderId="13" xfId="1" applyNumberFormat="1" applyFont="1" applyFill="1" applyBorder="1" applyAlignment="1">
      <alignment horizontal="right" vertical="center"/>
    </xf>
    <xf numFmtId="164" fontId="8" fillId="0" borderId="13" xfId="1" applyNumberFormat="1" applyFont="1" applyFill="1" applyBorder="1" applyAlignment="1">
      <alignment horizontal="right" vertical="center"/>
    </xf>
    <xf numFmtId="164" fontId="8" fillId="3" borderId="1" xfId="4" applyNumberFormat="1" applyFont="1" applyFill="1" applyBorder="1" applyAlignment="1">
      <alignment vertical="center"/>
    </xf>
    <xf numFmtId="164" fontId="8" fillId="3" borderId="10" xfId="4" applyNumberFormat="1" applyFont="1" applyFill="1" applyBorder="1" applyAlignment="1">
      <alignment vertical="center"/>
    </xf>
    <xf numFmtId="164" fontId="8" fillId="0" borderId="6" xfId="4" applyNumberFormat="1" applyFont="1" applyFill="1" applyBorder="1" applyAlignment="1">
      <alignment horizontal="right" vertical="center"/>
    </xf>
    <xf numFmtId="164" fontId="8" fillId="0" borderId="0" xfId="1" applyNumberFormat="1" applyFont="1" applyFill="1" applyBorder="1" applyAlignment="1">
      <alignment horizontal="right" vertical="center"/>
    </xf>
    <xf numFmtId="164" fontId="8" fillId="0" borderId="1" xfId="1" applyNumberFormat="1" applyFont="1" applyFill="1" applyBorder="1" applyAlignment="1">
      <alignment horizontal="right" vertical="center"/>
    </xf>
    <xf numFmtId="164" fontId="8" fillId="0" borderId="8" xfId="1" applyNumberFormat="1" applyFont="1" applyFill="1" applyBorder="1" applyAlignment="1">
      <alignment horizontal="right" vertical="center"/>
    </xf>
    <xf numFmtId="164" fontId="8" fillId="0" borderId="7" xfId="1" applyNumberFormat="1" applyFont="1" applyFill="1" applyBorder="1" applyAlignment="1">
      <alignment horizontal="right" vertical="center"/>
    </xf>
    <xf numFmtId="164" fontId="8" fillId="3" borderId="3" xfId="1" applyNumberFormat="1" applyFont="1" applyFill="1" applyBorder="1" applyAlignment="1">
      <alignment horizontal="right" vertical="center"/>
    </xf>
    <xf numFmtId="165" fontId="8" fillId="0" borderId="8" xfId="1" applyNumberFormat="1" applyFont="1" applyFill="1" applyBorder="1" applyAlignment="1">
      <alignment horizontal="right" vertical="center"/>
    </xf>
    <xf numFmtId="165" fontId="8" fillId="0" borderId="3" xfId="1" applyNumberFormat="1" applyFont="1" applyFill="1" applyBorder="1" applyAlignment="1">
      <alignment horizontal="right" vertical="center"/>
    </xf>
    <xf numFmtId="1" fontId="15" fillId="0" borderId="1" xfId="1" applyNumberFormat="1" applyFont="1" applyFill="1" applyBorder="1" applyAlignment="1">
      <alignment horizontal="right" vertical="center"/>
    </xf>
    <xf numFmtId="1" fontId="15" fillId="0" borderId="9" xfId="1" applyNumberFormat="1" applyFont="1" applyFill="1" applyBorder="1" applyAlignment="1">
      <alignment horizontal="right" vertical="center"/>
    </xf>
    <xf numFmtId="1" fontId="15" fillId="0" borderId="0" xfId="1" applyNumberFormat="1" applyFont="1" applyFill="1" applyBorder="1" applyAlignment="1">
      <alignment horizontal="right" vertical="center"/>
    </xf>
    <xf numFmtId="1" fontId="15" fillId="0" borderId="14" xfId="1" applyNumberFormat="1" applyFont="1" applyFill="1" applyBorder="1" applyAlignment="1">
      <alignment horizontal="right" vertical="center"/>
    </xf>
    <xf numFmtId="164" fontId="16" fillId="0" borderId="14" xfId="1" applyNumberFormat="1" applyFont="1" applyFill="1" applyBorder="1" applyAlignment="1">
      <alignment horizontal="right" vertical="center"/>
    </xf>
    <xf numFmtId="164" fontId="16" fillId="0" borderId="0" xfId="1" applyNumberFormat="1" applyFont="1" applyFill="1" applyBorder="1" applyAlignment="1">
      <alignment horizontal="right" vertical="center"/>
    </xf>
    <xf numFmtId="164" fontId="16" fillId="0" borderId="10" xfId="1" applyNumberFormat="1" applyFont="1" applyFill="1" applyBorder="1" applyAlignment="1">
      <alignment horizontal="right" vertical="center"/>
    </xf>
    <xf numFmtId="164" fontId="16" fillId="0" borderId="12" xfId="1" applyNumberFormat="1" applyFont="1" applyFill="1" applyBorder="1" applyAlignment="1">
      <alignment horizontal="right" vertical="center"/>
    </xf>
    <xf numFmtId="167" fontId="9" fillId="0" borderId="2" xfId="5" applyNumberFormat="1" applyFont="1" applyFill="1" applyBorder="1" applyAlignment="1">
      <alignment horizontal="center" vertical="center"/>
    </xf>
    <xf numFmtId="164" fontId="8" fillId="3" borderId="2" xfId="1" applyNumberFormat="1" applyFont="1" applyFill="1" applyBorder="1" applyAlignment="1">
      <alignment horizontal="right" vertical="center"/>
    </xf>
    <xf numFmtId="164" fontId="8" fillId="0" borderId="6" xfId="1" applyNumberFormat="1" applyFont="1" applyFill="1" applyBorder="1" applyAlignment="1">
      <alignment vertical="center"/>
    </xf>
    <xf numFmtId="164" fontId="8" fillId="0" borderId="5" xfId="4" applyNumberFormat="1" applyFont="1" applyFill="1" applyBorder="1" applyAlignment="1">
      <alignment horizontal="right" vertical="center"/>
    </xf>
    <xf numFmtId="164" fontId="8" fillId="0" borderId="4" xfId="4" applyNumberFormat="1" applyFont="1" applyFill="1" applyBorder="1" applyAlignment="1">
      <alignment horizontal="right" vertical="center"/>
    </xf>
    <xf numFmtId="164" fontId="8" fillId="3" borderId="4" xfId="4" applyNumberFormat="1" applyFont="1" applyFill="1" applyBorder="1" applyAlignment="1">
      <alignment horizontal="right" vertical="center"/>
    </xf>
    <xf numFmtId="164" fontId="8" fillId="0" borderId="12" xfId="4" applyNumberFormat="1" applyFont="1" applyFill="1" applyBorder="1" applyAlignment="1">
      <alignment horizontal="right" vertical="center"/>
    </xf>
    <xf numFmtId="164" fontId="8" fillId="0" borderId="0" xfId="1" applyNumberFormat="1" applyFont="1" applyFill="1" applyBorder="1" applyAlignment="1">
      <alignment vertical="center"/>
    </xf>
    <xf numFmtId="164" fontId="8" fillId="3" borderId="8" xfId="4" applyNumberFormat="1" applyFont="1" applyFill="1" applyBorder="1" applyAlignment="1">
      <alignment horizontal="right" vertical="center"/>
    </xf>
    <xf numFmtId="164" fontId="8" fillId="3" borderId="11" xfId="4" applyNumberFormat="1" applyFont="1" applyFill="1" applyBorder="1" applyAlignment="1">
      <alignment horizontal="right" vertical="center"/>
    </xf>
    <xf numFmtId="165" fontId="8" fillId="0" borderId="12" xfId="1" applyNumberFormat="1" applyFont="1" applyFill="1" applyBorder="1" applyAlignment="1">
      <alignment horizontal="right" vertical="center"/>
    </xf>
    <xf numFmtId="164" fontId="8" fillId="3" borderId="4" xfId="1" applyNumberFormat="1" applyFont="1" applyFill="1" applyBorder="1" applyAlignment="1">
      <alignment horizontal="right" vertical="center"/>
    </xf>
    <xf numFmtId="165" fontId="8" fillId="0" borderId="0" xfId="1" applyNumberFormat="1" applyFont="1" applyFill="1" applyBorder="1" applyAlignment="1">
      <alignment horizontal="right" vertical="center"/>
    </xf>
    <xf numFmtId="164" fontId="9" fillId="3" borderId="9" xfId="4" applyNumberFormat="1" applyFont="1" applyFill="1" applyBorder="1" applyAlignment="1">
      <alignment horizontal="right" vertical="center"/>
    </xf>
    <xf numFmtId="164" fontId="9" fillId="3" borderId="12" xfId="4" applyNumberFormat="1" applyFont="1" applyFill="1" applyBorder="1" applyAlignment="1">
      <alignment horizontal="right" vertical="center"/>
    </xf>
    <xf numFmtId="167" fontId="9" fillId="0" borderId="6" xfId="5" applyNumberFormat="1" applyFont="1" applyFill="1" applyBorder="1" applyAlignment="1">
      <alignment horizontal="center" vertical="center"/>
    </xf>
    <xf numFmtId="167" fontId="8" fillId="0" borderId="4" xfId="5" applyNumberFormat="1" applyFont="1" applyFill="1" applyBorder="1" applyAlignment="1">
      <alignment horizontal="right" vertical="center"/>
    </xf>
    <xf numFmtId="167" fontId="8" fillId="3" borderId="4" xfId="5" applyNumberFormat="1" applyFont="1" applyFill="1" applyBorder="1" applyAlignment="1">
      <alignment horizontal="right" vertical="center"/>
    </xf>
    <xf numFmtId="167" fontId="9" fillId="0" borderId="4" xfId="5" applyNumberFormat="1" applyFont="1" applyFill="1" applyBorder="1" applyAlignment="1">
      <alignment horizontal="right" vertical="center"/>
    </xf>
    <xf numFmtId="167" fontId="9" fillId="2" borderId="4" xfId="5" applyNumberFormat="1" applyFont="1" applyFill="1" applyBorder="1" applyAlignment="1">
      <alignment horizontal="right" vertical="center"/>
    </xf>
    <xf numFmtId="167" fontId="9" fillId="2" borderId="9" xfId="5" applyNumberFormat="1" applyFont="1" applyFill="1" applyBorder="1" applyAlignment="1">
      <alignment horizontal="right" vertical="center"/>
    </xf>
    <xf numFmtId="167" fontId="9" fillId="2" borderId="12" xfId="5" applyNumberFormat="1" applyFont="1" applyFill="1" applyBorder="1" applyAlignment="1">
      <alignment horizontal="right" vertical="center"/>
    </xf>
    <xf numFmtId="167" fontId="9" fillId="0" borderId="9" xfId="5" applyNumberFormat="1" applyFont="1" applyFill="1" applyBorder="1" applyAlignment="1">
      <alignment horizontal="right" vertical="center"/>
    </xf>
    <xf numFmtId="167" fontId="8" fillId="0" borderId="12" xfId="5" applyNumberFormat="1" applyFont="1" applyFill="1" applyBorder="1" applyAlignment="1">
      <alignment horizontal="right" vertical="center"/>
    </xf>
    <xf numFmtId="167" fontId="8" fillId="0" borderId="9" xfId="5" applyNumberFormat="1" applyFont="1" applyFill="1" applyBorder="1" applyAlignment="1">
      <alignment horizontal="right" vertical="center"/>
    </xf>
    <xf numFmtId="164" fontId="8" fillId="0" borderId="4" xfId="1" applyNumberFormat="1" applyFont="1" applyFill="1" applyBorder="1" applyAlignment="1">
      <alignment horizontal="right" vertical="center"/>
    </xf>
    <xf numFmtId="167" fontId="17" fillId="3" borderId="4" xfId="5" applyNumberFormat="1" applyFont="1" applyFill="1" applyBorder="1" applyAlignment="1">
      <alignment horizontal="right" vertical="center"/>
    </xf>
    <xf numFmtId="167" fontId="18" fillId="0" borderId="4" xfId="5" applyNumberFormat="1" applyFont="1" applyFill="1" applyBorder="1" applyAlignment="1">
      <alignment horizontal="right" vertical="center"/>
    </xf>
    <xf numFmtId="0" fontId="4" fillId="0" borderId="0" xfId="2" applyFont="1" applyFill="1" applyBorder="1" applyAlignment="1">
      <alignment horizontal="center" vertical="center"/>
    </xf>
    <xf numFmtId="0" fontId="5" fillId="0" borderId="11" xfId="2" applyFont="1" applyFill="1" applyBorder="1" applyAlignment="1">
      <alignment horizontal="center" vertical="center"/>
    </xf>
    <xf numFmtId="0" fontId="5" fillId="0" borderId="0" xfId="2" applyFont="1" applyFill="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cellXfs>
  <cellStyles count="6">
    <cellStyle name="Comma" xfId="5" builtinId="3"/>
    <cellStyle name="Normal" xfId="0" builtinId="0"/>
    <cellStyle name="Normal 2 2 2" xfId="2"/>
    <cellStyle name="Normal 2 2 2 2" xfId="3"/>
    <cellStyle name="Normal 3 2 2" xfId="4"/>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2"/>
  <sheetViews>
    <sheetView rightToLeft="1" tabSelected="1" zoomScale="90" zoomScaleNormal="90" workbookViewId="0">
      <pane xSplit="1" ySplit="5" topLeftCell="B6" activePane="bottomRight" state="frozen"/>
      <selection pane="topRight" activeCell="B1" sqref="B1"/>
      <selection pane="bottomLeft" activeCell="A6" sqref="A6"/>
      <selection pane="bottomRight" activeCell="N5" sqref="N5"/>
    </sheetView>
  </sheetViews>
  <sheetFormatPr defaultRowHeight="15" x14ac:dyDescent="0.25"/>
  <cols>
    <col min="1" max="1" width="51.42578125" customWidth="1"/>
    <col min="2" max="17" width="12" customWidth="1"/>
  </cols>
  <sheetData>
    <row r="1" spans="1:19" x14ac:dyDescent="0.25">
      <c r="A1" s="1"/>
      <c r="B1" s="1"/>
      <c r="C1" s="1"/>
      <c r="D1" s="1"/>
      <c r="E1" s="1"/>
      <c r="F1" s="1"/>
      <c r="G1" s="1"/>
      <c r="H1" s="1"/>
      <c r="I1" s="1"/>
      <c r="J1" s="1"/>
      <c r="K1" s="1"/>
      <c r="L1" s="1"/>
      <c r="M1" s="1"/>
      <c r="N1" s="1"/>
      <c r="O1" s="1"/>
      <c r="P1" s="1"/>
      <c r="Q1" s="1"/>
      <c r="R1" s="1"/>
      <c r="S1" s="1"/>
    </row>
    <row r="2" spans="1:19" ht="18.75" x14ac:dyDescent="0.25">
      <c r="A2" s="117" t="s">
        <v>0</v>
      </c>
      <c r="B2" s="117"/>
      <c r="C2" s="117"/>
      <c r="D2" s="117"/>
      <c r="E2" s="117"/>
      <c r="F2" s="117"/>
      <c r="G2" s="117"/>
      <c r="H2" s="117"/>
      <c r="I2" s="117"/>
      <c r="J2" s="117"/>
      <c r="K2" s="117"/>
      <c r="L2" s="117"/>
      <c r="M2" s="117"/>
      <c r="N2" s="117"/>
      <c r="O2" s="117"/>
      <c r="P2" s="117"/>
      <c r="Q2" s="117"/>
      <c r="R2" s="36"/>
      <c r="S2" s="36"/>
    </row>
    <row r="3" spans="1:19" x14ac:dyDescent="0.25">
      <c r="A3" s="118" t="s">
        <v>1</v>
      </c>
      <c r="B3" s="119"/>
      <c r="C3" s="119"/>
      <c r="D3" s="119"/>
      <c r="E3" s="119"/>
      <c r="F3" s="119"/>
      <c r="G3" s="119"/>
      <c r="H3" s="119"/>
      <c r="I3" s="119"/>
      <c r="J3" s="119"/>
      <c r="K3" s="119"/>
      <c r="L3" s="119"/>
      <c r="M3" s="119"/>
      <c r="N3" s="119"/>
      <c r="O3" s="119"/>
      <c r="P3" s="119"/>
      <c r="Q3" s="119"/>
      <c r="R3" s="37"/>
      <c r="S3" s="37"/>
    </row>
    <row r="4" spans="1:19" x14ac:dyDescent="0.25">
      <c r="A4" s="2"/>
      <c r="B4" s="120">
        <v>2022</v>
      </c>
      <c r="C4" s="120"/>
      <c r="D4" s="120"/>
      <c r="E4" s="120"/>
      <c r="F4" s="120"/>
      <c r="G4" s="121">
        <v>2023</v>
      </c>
      <c r="H4" s="120"/>
      <c r="I4" s="120"/>
      <c r="J4" s="120"/>
      <c r="K4" s="120"/>
      <c r="L4" s="120"/>
      <c r="M4" s="120"/>
      <c r="N4" s="120"/>
      <c r="O4" s="120"/>
      <c r="P4" s="120"/>
      <c r="Q4" s="122"/>
      <c r="R4" s="1"/>
    </row>
    <row r="5" spans="1:19" ht="38.25" x14ac:dyDescent="0.25">
      <c r="A5" s="3"/>
      <c r="B5" s="4" t="s">
        <v>55</v>
      </c>
      <c r="C5" s="4" t="s">
        <v>63</v>
      </c>
      <c r="D5" s="4" t="s">
        <v>64</v>
      </c>
      <c r="E5" s="4" t="s">
        <v>65</v>
      </c>
      <c r="F5" s="4" t="s">
        <v>70</v>
      </c>
      <c r="G5" s="4" t="s">
        <v>67</v>
      </c>
      <c r="H5" s="4" t="s">
        <v>69</v>
      </c>
      <c r="I5" s="4" t="s">
        <v>2</v>
      </c>
      <c r="J5" s="4" t="s">
        <v>75</v>
      </c>
      <c r="K5" s="4" t="s">
        <v>61</v>
      </c>
      <c r="L5" s="4" t="s">
        <v>78</v>
      </c>
      <c r="M5" s="4" t="s">
        <v>79</v>
      </c>
      <c r="N5" s="4" t="s">
        <v>80</v>
      </c>
      <c r="O5" s="5" t="s">
        <v>3</v>
      </c>
      <c r="P5" s="5" t="s">
        <v>68</v>
      </c>
      <c r="Q5" s="5" t="s">
        <v>4</v>
      </c>
      <c r="R5" s="1"/>
      <c r="S5" s="1"/>
    </row>
    <row r="6" spans="1:19" ht="15" customHeight="1" x14ac:dyDescent="0.25">
      <c r="A6" s="6" t="s">
        <v>5</v>
      </c>
      <c r="B6" s="52">
        <v>3523.5</v>
      </c>
      <c r="C6" s="52">
        <v>3583</v>
      </c>
      <c r="D6" s="52">
        <v>3615.2</v>
      </c>
      <c r="E6" s="52">
        <v>3639.3</v>
      </c>
      <c r="F6" s="52">
        <v>3667.6</v>
      </c>
      <c r="G6" s="52">
        <v>3668.2</v>
      </c>
      <c r="H6" s="52">
        <v>3747.8</v>
      </c>
      <c r="I6" s="52">
        <v>3764.7</v>
      </c>
      <c r="J6" s="52">
        <v>3802.7</v>
      </c>
      <c r="K6" s="52">
        <v>3868.9</v>
      </c>
      <c r="L6" s="52">
        <v>3873.1</v>
      </c>
      <c r="M6" s="52">
        <v>3881.8</v>
      </c>
      <c r="N6" s="105">
        <v>3901.5</v>
      </c>
      <c r="O6" s="93">
        <f>N6/M6-1</f>
        <v>5.0749652223194275E-3</v>
      </c>
      <c r="P6" s="93">
        <f>N6/F6-1</f>
        <v>6.3774675537136005E-2</v>
      </c>
      <c r="Q6" s="73">
        <f>N6/B6-1</f>
        <v>0.10727969348659006</v>
      </c>
      <c r="R6" s="1"/>
      <c r="S6" s="1"/>
    </row>
    <row r="7" spans="1:19" ht="15.75" x14ac:dyDescent="0.25">
      <c r="A7" s="7" t="s">
        <v>6</v>
      </c>
      <c r="B7" s="53">
        <f t="shared" ref="B7:K7" si="0">SUM(B8:B10)</f>
        <v>361.59999999999997</v>
      </c>
      <c r="C7" s="53">
        <f t="shared" si="0"/>
        <v>350.7</v>
      </c>
      <c r="D7" s="53">
        <f t="shared" si="0"/>
        <v>352.4</v>
      </c>
      <c r="E7" s="53">
        <f t="shared" si="0"/>
        <v>364.1</v>
      </c>
      <c r="F7" s="53">
        <f t="shared" si="0"/>
        <v>398.1</v>
      </c>
      <c r="G7" s="53">
        <f t="shared" si="0"/>
        <v>412.8</v>
      </c>
      <c r="H7" s="53">
        <f t="shared" si="0"/>
        <v>419.8</v>
      </c>
      <c r="I7" s="53">
        <f t="shared" si="0"/>
        <v>439</v>
      </c>
      <c r="J7" s="53">
        <f t="shared" si="0"/>
        <v>467</v>
      </c>
      <c r="K7" s="53">
        <f t="shared" si="0"/>
        <v>491</v>
      </c>
      <c r="L7" s="53">
        <f t="shared" ref="L7:N7" si="1">SUM(L8:L10)</f>
        <v>484.90000000000003</v>
      </c>
      <c r="M7" s="53">
        <f t="shared" si="1"/>
        <v>493.8</v>
      </c>
      <c r="N7" s="106">
        <f t="shared" si="1"/>
        <v>486.3</v>
      </c>
      <c r="O7" s="94">
        <f t="shared" ref="O7:O38" si="2">N7/M7-1</f>
        <v>-1.518833535844466E-2</v>
      </c>
      <c r="P7" s="94">
        <f t="shared" ref="P7:P38" si="3">N7/F7-1</f>
        <v>0.22155237377543324</v>
      </c>
      <c r="Q7" s="67">
        <f t="shared" ref="Q7:Q38" si="4">N7/B7-1</f>
        <v>0.34485619469026574</v>
      </c>
      <c r="R7" s="1"/>
      <c r="S7" s="1"/>
    </row>
    <row r="8" spans="1:19" ht="15.75" x14ac:dyDescent="0.25">
      <c r="A8" s="8" t="s">
        <v>72</v>
      </c>
      <c r="B8" s="55">
        <v>92.8</v>
      </c>
      <c r="C8" s="55">
        <v>120.2</v>
      </c>
      <c r="D8" s="55">
        <v>121.6</v>
      </c>
      <c r="E8" s="55">
        <v>92.8</v>
      </c>
      <c r="F8" s="55">
        <v>99.6</v>
      </c>
      <c r="G8" s="55">
        <v>102.8</v>
      </c>
      <c r="H8" s="55">
        <v>101.7</v>
      </c>
      <c r="I8" s="55">
        <v>95.7</v>
      </c>
      <c r="J8" s="55">
        <v>190.1</v>
      </c>
      <c r="K8" s="55">
        <v>133</v>
      </c>
      <c r="L8" s="55">
        <v>170.3</v>
      </c>
      <c r="M8" s="55">
        <v>121.1</v>
      </c>
      <c r="N8" s="107">
        <v>182.2</v>
      </c>
      <c r="O8" s="93">
        <f t="shared" si="2"/>
        <v>0.50454170107349294</v>
      </c>
      <c r="P8" s="93">
        <f t="shared" si="3"/>
        <v>0.82931726907630532</v>
      </c>
      <c r="Q8" s="73">
        <f t="shared" si="4"/>
        <v>0.96336206896551713</v>
      </c>
      <c r="R8" s="1"/>
      <c r="S8" s="1"/>
    </row>
    <row r="9" spans="1:19" ht="15.75" x14ac:dyDescent="0.25">
      <c r="A9" s="8" t="s">
        <v>73</v>
      </c>
      <c r="B9" s="55">
        <v>123.1</v>
      </c>
      <c r="C9" s="55">
        <v>84.8</v>
      </c>
      <c r="D9" s="55">
        <v>73.900000000000006</v>
      </c>
      <c r="E9" s="55">
        <v>117.4</v>
      </c>
      <c r="F9" s="55">
        <v>133.80000000000001</v>
      </c>
      <c r="G9" s="55">
        <v>144.30000000000001</v>
      </c>
      <c r="H9" s="55">
        <v>138.6</v>
      </c>
      <c r="I9" s="55">
        <v>147.30000000000001</v>
      </c>
      <c r="J9" s="55">
        <v>74.7</v>
      </c>
      <c r="K9" s="55">
        <v>147</v>
      </c>
      <c r="L9" s="55">
        <v>108.9</v>
      </c>
      <c r="M9" s="55">
        <v>175.9</v>
      </c>
      <c r="N9" s="107">
        <v>114.5</v>
      </c>
      <c r="O9" s="93">
        <f t="shared" si="2"/>
        <v>-0.34906196702671977</v>
      </c>
      <c r="P9" s="93">
        <f t="shared" si="3"/>
        <v>-0.14424514200298966</v>
      </c>
      <c r="Q9" s="73">
        <f t="shared" si="4"/>
        <v>-6.9861900893582463E-2</v>
      </c>
      <c r="R9" s="1"/>
      <c r="S9" s="1"/>
    </row>
    <row r="10" spans="1:19" ht="15.75" x14ac:dyDescent="0.25">
      <c r="A10" s="8" t="s">
        <v>66</v>
      </c>
      <c r="B10" s="55">
        <v>145.69999999999999</v>
      </c>
      <c r="C10" s="55">
        <v>145.69999999999999</v>
      </c>
      <c r="D10" s="55">
        <v>156.9</v>
      </c>
      <c r="E10" s="55">
        <v>153.9</v>
      </c>
      <c r="F10" s="55">
        <v>164.7</v>
      </c>
      <c r="G10" s="55">
        <v>165.7</v>
      </c>
      <c r="H10" s="55">
        <v>179.5</v>
      </c>
      <c r="I10" s="55">
        <v>196</v>
      </c>
      <c r="J10" s="55">
        <v>202.2</v>
      </c>
      <c r="K10" s="55">
        <v>211</v>
      </c>
      <c r="L10" s="55">
        <v>205.7</v>
      </c>
      <c r="M10" s="55">
        <v>196.8</v>
      </c>
      <c r="N10" s="107">
        <v>189.60000000000002</v>
      </c>
      <c r="O10" s="93">
        <f t="shared" si="2"/>
        <v>-3.6585365853658458E-2</v>
      </c>
      <c r="P10" s="93">
        <f t="shared" si="3"/>
        <v>0.15118397085610225</v>
      </c>
      <c r="Q10" s="73">
        <f t="shared" si="4"/>
        <v>0.30130404941660971</v>
      </c>
      <c r="R10" s="1"/>
      <c r="S10" s="1"/>
    </row>
    <row r="11" spans="1:19" ht="15.75" x14ac:dyDescent="0.25">
      <c r="A11" s="9" t="s">
        <v>7</v>
      </c>
      <c r="B11" s="55">
        <v>36.1</v>
      </c>
      <c r="C11" s="55">
        <v>25.3</v>
      </c>
      <c r="D11" s="55">
        <v>35</v>
      </c>
      <c r="E11" s="55">
        <v>43.2</v>
      </c>
      <c r="F11" s="55">
        <v>52.5</v>
      </c>
      <c r="G11" s="55">
        <v>41.3</v>
      </c>
      <c r="H11" s="55">
        <v>47.7</v>
      </c>
      <c r="I11" s="55">
        <v>55.4</v>
      </c>
      <c r="J11" s="55">
        <v>56.7</v>
      </c>
      <c r="K11" s="55">
        <v>61.7</v>
      </c>
      <c r="L11" s="55">
        <v>49.2</v>
      </c>
      <c r="M11" s="55">
        <v>49.5</v>
      </c>
      <c r="N11" s="107">
        <v>47.7</v>
      </c>
      <c r="O11" s="93">
        <f t="shared" si="2"/>
        <v>-3.6363636363636265E-2</v>
      </c>
      <c r="P11" s="93">
        <f t="shared" si="3"/>
        <v>-9.1428571428571415E-2</v>
      </c>
      <c r="Q11" s="73">
        <f t="shared" si="4"/>
        <v>0.32132963988919672</v>
      </c>
      <c r="R11" s="1"/>
      <c r="S11" s="1"/>
    </row>
    <row r="12" spans="1:19" ht="15.75" x14ac:dyDescent="0.25">
      <c r="A12" s="7" t="s">
        <v>8</v>
      </c>
      <c r="B12" s="53">
        <f t="shared" ref="B12:N12" si="5">B13+B21</f>
        <v>1851.1</v>
      </c>
      <c r="C12" s="53">
        <f t="shared" si="5"/>
        <v>1873.4</v>
      </c>
      <c r="D12" s="53">
        <f t="shared" si="5"/>
        <v>1877.9</v>
      </c>
      <c r="E12" s="53">
        <f t="shared" si="5"/>
        <v>1887.7</v>
      </c>
      <c r="F12" s="53">
        <f t="shared" si="5"/>
        <v>1879.4</v>
      </c>
      <c r="G12" s="53">
        <f t="shared" si="5"/>
        <v>1874.3</v>
      </c>
      <c r="H12" s="53">
        <f t="shared" si="5"/>
        <v>1896.8999999999999</v>
      </c>
      <c r="I12" s="53">
        <f t="shared" si="5"/>
        <v>1895.8</v>
      </c>
      <c r="J12" s="53">
        <f t="shared" si="5"/>
        <v>1897</v>
      </c>
      <c r="K12" s="53">
        <f t="shared" si="5"/>
        <v>1927.7000000000003</v>
      </c>
      <c r="L12" s="53">
        <f t="shared" si="5"/>
        <v>1944.8</v>
      </c>
      <c r="M12" s="53">
        <f t="shared" si="5"/>
        <v>1939.2</v>
      </c>
      <c r="N12" s="106">
        <f t="shared" si="5"/>
        <v>1953.4</v>
      </c>
      <c r="O12" s="94">
        <f t="shared" si="2"/>
        <v>7.3226072607261994E-3</v>
      </c>
      <c r="P12" s="94">
        <f t="shared" si="3"/>
        <v>3.9374268383526756E-2</v>
      </c>
      <c r="Q12" s="67">
        <f t="shared" si="4"/>
        <v>5.5264437361568941E-2</v>
      </c>
      <c r="R12" s="1"/>
      <c r="S12" s="1"/>
    </row>
    <row r="13" spans="1:19" ht="15.75" x14ac:dyDescent="0.25">
      <c r="A13" s="10" t="s">
        <v>9</v>
      </c>
      <c r="B13" s="55">
        <f t="shared" ref="B13:N13" si="6">B14+B15+B16+B20</f>
        <v>1639.8</v>
      </c>
      <c r="C13" s="55">
        <f t="shared" si="6"/>
        <v>1655.4</v>
      </c>
      <c r="D13" s="55">
        <f t="shared" si="6"/>
        <v>1656.7</v>
      </c>
      <c r="E13" s="55">
        <f t="shared" si="6"/>
        <v>1670.2</v>
      </c>
      <c r="F13" s="55">
        <f t="shared" si="6"/>
        <v>1650.9</v>
      </c>
      <c r="G13" s="55">
        <f t="shared" si="6"/>
        <v>1650.8999999999999</v>
      </c>
      <c r="H13" s="55">
        <f t="shared" si="6"/>
        <v>1678.1</v>
      </c>
      <c r="I13" s="55">
        <f t="shared" si="6"/>
        <v>1673.8</v>
      </c>
      <c r="J13" s="55">
        <f t="shared" si="6"/>
        <v>1680.1</v>
      </c>
      <c r="K13" s="55">
        <f t="shared" si="6"/>
        <v>1709.3000000000002</v>
      </c>
      <c r="L13" s="55">
        <f t="shared" si="6"/>
        <v>1717.2</v>
      </c>
      <c r="M13" s="55">
        <f t="shared" si="6"/>
        <v>1714.2</v>
      </c>
      <c r="N13" s="107">
        <f t="shared" si="6"/>
        <v>1728.4</v>
      </c>
      <c r="O13" s="93">
        <f t="shared" si="2"/>
        <v>8.2837475207093725E-3</v>
      </c>
      <c r="P13" s="93">
        <f t="shared" si="3"/>
        <v>4.6944091101823293E-2</v>
      </c>
      <c r="Q13" s="73">
        <f t="shared" si="4"/>
        <v>5.4030979387730271E-2</v>
      </c>
      <c r="R13" s="1"/>
      <c r="S13" s="1"/>
    </row>
    <row r="14" spans="1:19" ht="15.75" x14ac:dyDescent="0.25">
      <c r="A14" s="11" t="s">
        <v>10</v>
      </c>
      <c r="B14" s="55">
        <v>212.1</v>
      </c>
      <c r="C14" s="55">
        <v>212.5</v>
      </c>
      <c r="D14" s="55">
        <v>211.1</v>
      </c>
      <c r="E14" s="55">
        <v>211.9</v>
      </c>
      <c r="F14" s="55">
        <v>211.7</v>
      </c>
      <c r="G14" s="55">
        <v>209.7</v>
      </c>
      <c r="H14" s="55">
        <v>209.2</v>
      </c>
      <c r="I14" s="55">
        <v>216</v>
      </c>
      <c r="J14" s="55">
        <v>215.2</v>
      </c>
      <c r="K14" s="55">
        <v>213.5</v>
      </c>
      <c r="L14" s="55">
        <v>218.8</v>
      </c>
      <c r="M14" s="55">
        <v>211.8</v>
      </c>
      <c r="N14" s="107">
        <v>213</v>
      </c>
      <c r="O14" s="93">
        <f t="shared" si="2"/>
        <v>5.6657223796032774E-3</v>
      </c>
      <c r="P14" s="93">
        <f t="shared" si="3"/>
        <v>6.1407652338214547E-3</v>
      </c>
      <c r="Q14" s="73">
        <f t="shared" si="4"/>
        <v>4.2432814710042788E-3</v>
      </c>
      <c r="R14" s="1"/>
      <c r="S14" s="1"/>
    </row>
    <row r="15" spans="1:19" ht="15.75" x14ac:dyDescent="0.25">
      <c r="A15" s="12" t="s">
        <v>11</v>
      </c>
      <c r="B15" s="54">
        <v>248.3</v>
      </c>
      <c r="C15" s="54">
        <v>255.7</v>
      </c>
      <c r="D15" s="54">
        <v>257.39999999999998</v>
      </c>
      <c r="E15" s="54">
        <v>262.60000000000002</v>
      </c>
      <c r="F15" s="54">
        <v>253.3</v>
      </c>
      <c r="G15" s="54">
        <v>251.5</v>
      </c>
      <c r="H15" s="54">
        <v>246.1</v>
      </c>
      <c r="I15" s="54">
        <v>245.1</v>
      </c>
      <c r="J15" s="54">
        <v>247</v>
      </c>
      <c r="K15" s="54">
        <v>255</v>
      </c>
      <c r="L15" s="54">
        <v>264.39999999999998</v>
      </c>
      <c r="M15" s="54">
        <v>267.8</v>
      </c>
      <c r="N15" s="108">
        <v>271.5</v>
      </c>
      <c r="O15" s="93">
        <f t="shared" si="2"/>
        <v>1.3816280806572045E-2</v>
      </c>
      <c r="P15" s="93">
        <f t="shared" si="3"/>
        <v>7.1851559415712529E-2</v>
      </c>
      <c r="Q15" s="73">
        <f t="shared" si="4"/>
        <v>9.3435360451067151E-2</v>
      </c>
      <c r="R15" s="1"/>
      <c r="S15" s="1"/>
    </row>
    <row r="16" spans="1:19" ht="15.75" x14ac:dyDescent="0.25">
      <c r="A16" s="12" t="s">
        <v>12</v>
      </c>
      <c r="B16" s="54">
        <f t="shared" ref="B16:N16" si="7">B19+B17</f>
        <v>1166.2</v>
      </c>
      <c r="C16" s="54">
        <f t="shared" si="7"/>
        <v>1173.7</v>
      </c>
      <c r="D16" s="54">
        <f t="shared" si="7"/>
        <v>1175</v>
      </c>
      <c r="E16" s="54">
        <f t="shared" si="7"/>
        <v>1183</v>
      </c>
      <c r="F16" s="54">
        <f t="shared" si="7"/>
        <v>1173</v>
      </c>
      <c r="G16" s="54">
        <f t="shared" si="7"/>
        <v>1177.0999999999999</v>
      </c>
      <c r="H16" s="54">
        <f t="shared" si="7"/>
        <v>1209.8</v>
      </c>
      <c r="I16" s="54">
        <f t="shared" si="7"/>
        <v>1200</v>
      </c>
      <c r="J16" s="54">
        <f t="shared" si="7"/>
        <v>1205.8</v>
      </c>
      <c r="K16" s="54">
        <f t="shared" si="7"/>
        <v>1228.9000000000001</v>
      </c>
      <c r="L16" s="54">
        <f t="shared" si="7"/>
        <v>1221.7</v>
      </c>
      <c r="M16" s="54">
        <f t="shared" si="7"/>
        <v>1223.3</v>
      </c>
      <c r="N16" s="108">
        <f t="shared" si="7"/>
        <v>1233.3000000000002</v>
      </c>
      <c r="O16" s="93">
        <f t="shared" si="2"/>
        <v>8.1746096623886988E-3</v>
      </c>
      <c r="P16" s="93">
        <f t="shared" si="3"/>
        <v>5.1406649616368538E-2</v>
      </c>
      <c r="Q16" s="73">
        <f t="shared" si="4"/>
        <v>5.7537300634539656E-2</v>
      </c>
      <c r="R16" s="1"/>
      <c r="S16" s="1"/>
    </row>
    <row r="17" spans="1:19" ht="17.25" x14ac:dyDescent="0.25">
      <c r="A17" s="13" t="s">
        <v>56</v>
      </c>
      <c r="B17" s="56">
        <v>800.6</v>
      </c>
      <c r="C17" s="56">
        <v>805.1</v>
      </c>
      <c r="D17" s="56">
        <v>804.6</v>
      </c>
      <c r="E17" s="56">
        <v>807.9</v>
      </c>
      <c r="F17" s="56">
        <v>798.2</v>
      </c>
      <c r="G17" s="56">
        <v>799.3</v>
      </c>
      <c r="H17" s="56">
        <v>815.1</v>
      </c>
      <c r="I17" s="56">
        <v>815.9</v>
      </c>
      <c r="J17" s="56">
        <v>818.9</v>
      </c>
      <c r="K17" s="56">
        <v>825.6</v>
      </c>
      <c r="L17" s="56">
        <v>825.9</v>
      </c>
      <c r="M17" s="56">
        <v>826</v>
      </c>
      <c r="N17" s="109">
        <v>829.7</v>
      </c>
      <c r="O17" s="93">
        <f t="shared" si="2"/>
        <v>4.4794188861985162E-3</v>
      </c>
      <c r="P17" s="93">
        <f t="shared" si="3"/>
        <v>3.9463793535454705E-2</v>
      </c>
      <c r="Q17" s="73">
        <f t="shared" si="4"/>
        <v>3.6347739195603301E-2</v>
      </c>
      <c r="R17" s="1"/>
      <c r="S17" s="1"/>
    </row>
    <row r="18" spans="1:19" ht="15.75" x14ac:dyDescent="0.25">
      <c r="A18" s="14" t="s">
        <v>13</v>
      </c>
      <c r="B18" s="89" t="s">
        <v>14</v>
      </c>
      <c r="C18" s="57">
        <v>86.4</v>
      </c>
      <c r="D18" s="89" t="s">
        <v>14</v>
      </c>
      <c r="E18" s="89" t="s">
        <v>14</v>
      </c>
      <c r="F18" s="89">
        <v>83.3</v>
      </c>
      <c r="G18" s="57" t="s">
        <v>14</v>
      </c>
      <c r="H18" s="89" t="s">
        <v>14</v>
      </c>
      <c r="I18" s="89">
        <v>85.7</v>
      </c>
      <c r="J18" s="89" t="s">
        <v>14</v>
      </c>
      <c r="K18" s="89" t="s">
        <v>14</v>
      </c>
      <c r="L18" s="89">
        <v>85.6</v>
      </c>
      <c r="M18" s="89" t="s">
        <v>14</v>
      </c>
      <c r="N18" s="89" t="s">
        <v>14</v>
      </c>
      <c r="O18" s="89" t="s">
        <v>14</v>
      </c>
      <c r="P18" s="104" t="s">
        <v>14</v>
      </c>
      <c r="Q18" s="104" t="s">
        <v>14</v>
      </c>
      <c r="R18" s="15"/>
      <c r="S18" s="15"/>
    </row>
    <row r="19" spans="1:19" ht="15.75" x14ac:dyDescent="0.25">
      <c r="A19" s="13" t="s">
        <v>15</v>
      </c>
      <c r="B19" s="58">
        <v>365.6</v>
      </c>
      <c r="C19" s="58">
        <v>368.6</v>
      </c>
      <c r="D19" s="58">
        <v>370.4</v>
      </c>
      <c r="E19" s="58">
        <v>375.1</v>
      </c>
      <c r="F19" s="58">
        <v>374.8</v>
      </c>
      <c r="G19" s="58">
        <v>377.8</v>
      </c>
      <c r="H19" s="58">
        <v>394.7</v>
      </c>
      <c r="I19" s="58">
        <v>384.1</v>
      </c>
      <c r="J19" s="58">
        <v>386.9</v>
      </c>
      <c r="K19" s="58">
        <v>403.3</v>
      </c>
      <c r="L19" s="58">
        <v>395.8</v>
      </c>
      <c r="M19" s="58">
        <v>397.3</v>
      </c>
      <c r="N19" s="110">
        <v>403.6</v>
      </c>
      <c r="O19" s="93">
        <f t="shared" si="2"/>
        <v>1.5857034986156648E-2</v>
      </c>
      <c r="P19" s="93">
        <f t="shared" si="3"/>
        <v>7.6840981856990398E-2</v>
      </c>
      <c r="Q19" s="73">
        <f t="shared" si="4"/>
        <v>0.10393873085339167</v>
      </c>
      <c r="R19" s="1"/>
      <c r="S19" s="1"/>
    </row>
    <row r="20" spans="1:19" ht="15.75" x14ac:dyDescent="0.25">
      <c r="A20" s="12" t="s">
        <v>16</v>
      </c>
      <c r="B20" s="55">
        <v>13.2</v>
      </c>
      <c r="C20" s="55">
        <v>13.5</v>
      </c>
      <c r="D20" s="55">
        <v>13.2</v>
      </c>
      <c r="E20" s="55">
        <v>12.7</v>
      </c>
      <c r="F20" s="55">
        <v>12.9</v>
      </c>
      <c r="G20" s="55">
        <v>12.6</v>
      </c>
      <c r="H20" s="55">
        <v>13</v>
      </c>
      <c r="I20" s="55">
        <v>12.7</v>
      </c>
      <c r="J20" s="55">
        <v>12.1</v>
      </c>
      <c r="K20" s="55">
        <v>11.9</v>
      </c>
      <c r="L20" s="55">
        <v>12.3</v>
      </c>
      <c r="M20" s="55">
        <v>11.3</v>
      </c>
      <c r="N20" s="107">
        <v>10.6</v>
      </c>
      <c r="O20" s="93">
        <f t="shared" si="2"/>
        <v>-6.1946902654867353E-2</v>
      </c>
      <c r="P20" s="93">
        <f t="shared" si="3"/>
        <v>-0.17829457364341095</v>
      </c>
      <c r="Q20" s="73">
        <f t="shared" si="4"/>
        <v>-0.19696969696969691</v>
      </c>
      <c r="R20" s="1"/>
      <c r="S20" s="1"/>
    </row>
    <row r="21" spans="1:19" ht="17.25" x14ac:dyDescent="0.25">
      <c r="A21" s="16" t="s">
        <v>58</v>
      </c>
      <c r="B21" s="55">
        <v>211.3</v>
      </c>
      <c r="C21" s="55">
        <v>218</v>
      </c>
      <c r="D21" s="55">
        <v>221.2</v>
      </c>
      <c r="E21" s="55">
        <v>217.5</v>
      </c>
      <c r="F21" s="55">
        <v>228.5</v>
      </c>
      <c r="G21" s="55">
        <v>223.4</v>
      </c>
      <c r="H21" s="55">
        <v>218.8</v>
      </c>
      <c r="I21" s="55">
        <v>222</v>
      </c>
      <c r="J21" s="55">
        <v>216.9</v>
      </c>
      <c r="K21" s="55">
        <v>218.4</v>
      </c>
      <c r="L21" s="55">
        <v>227.6</v>
      </c>
      <c r="M21" s="55">
        <v>225</v>
      </c>
      <c r="N21" s="107">
        <v>225</v>
      </c>
      <c r="O21" s="93">
        <f t="shared" si="2"/>
        <v>0</v>
      </c>
      <c r="P21" s="93">
        <f t="shared" si="3"/>
        <v>-1.5317286652078765E-2</v>
      </c>
      <c r="Q21" s="73">
        <f t="shared" si="4"/>
        <v>6.4836725035494425E-2</v>
      </c>
      <c r="R21" s="1"/>
      <c r="S21" s="1"/>
    </row>
    <row r="22" spans="1:19" ht="15.75" x14ac:dyDescent="0.25">
      <c r="A22" s="17" t="s">
        <v>17</v>
      </c>
      <c r="B22" s="54">
        <v>16.5</v>
      </c>
      <c r="C22" s="54">
        <v>18.2</v>
      </c>
      <c r="D22" s="54">
        <v>18.2</v>
      </c>
      <c r="E22" s="54">
        <v>18.399999999999999</v>
      </c>
      <c r="F22" s="54">
        <v>18.3</v>
      </c>
      <c r="G22" s="54">
        <v>18.3</v>
      </c>
      <c r="H22" s="54">
        <v>19.100000000000001</v>
      </c>
      <c r="I22" s="54">
        <v>19.5</v>
      </c>
      <c r="J22" s="54">
        <v>19.2</v>
      </c>
      <c r="K22" s="54">
        <v>19.8</v>
      </c>
      <c r="L22" s="54">
        <v>19.100000000000001</v>
      </c>
      <c r="M22" s="54">
        <v>18.8</v>
      </c>
      <c r="N22" s="108">
        <v>19</v>
      </c>
      <c r="O22" s="93">
        <f t="shared" si="2"/>
        <v>1.0638297872340496E-2</v>
      </c>
      <c r="P22" s="93">
        <f t="shared" si="3"/>
        <v>3.8251366120218622E-2</v>
      </c>
      <c r="Q22" s="73">
        <f t="shared" si="4"/>
        <v>0.1515151515151516</v>
      </c>
      <c r="R22" s="1"/>
      <c r="S22" s="1"/>
    </row>
    <row r="23" spans="1:19" ht="17.25" x14ac:dyDescent="0.25">
      <c r="A23" s="7" t="s">
        <v>62</v>
      </c>
      <c r="B23" s="53">
        <f t="shared" ref="B23:K23" si="8">SUM(B24:B27)</f>
        <v>489.79999999999995</v>
      </c>
      <c r="C23" s="53">
        <f t="shared" si="8"/>
        <v>483.3</v>
      </c>
      <c r="D23" s="53">
        <f t="shared" si="8"/>
        <v>493.7</v>
      </c>
      <c r="E23" s="53">
        <f t="shared" si="8"/>
        <v>511.1</v>
      </c>
      <c r="F23" s="53">
        <f t="shared" si="8"/>
        <v>527.4</v>
      </c>
      <c r="G23" s="53">
        <f t="shared" si="8"/>
        <v>536.20000000000005</v>
      </c>
      <c r="H23" s="53">
        <f t="shared" si="8"/>
        <v>541.4</v>
      </c>
      <c r="I23" s="53">
        <f t="shared" si="8"/>
        <v>548.5</v>
      </c>
      <c r="J23" s="53">
        <f t="shared" si="8"/>
        <v>550.90000000000009</v>
      </c>
      <c r="K23" s="53">
        <f t="shared" si="8"/>
        <v>558.59999999999991</v>
      </c>
      <c r="L23" s="53">
        <f t="shared" ref="L23:N23" si="9">SUM(L24:L27)</f>
        <v>574.29999999999995</v>
      </c>
      <c r="M23" s="53">
        <f t="shared" si="9"/>
        <v>579.49999999999989</v>
      </c>
      <c r="N23" s="115">
        <f t="shared" si="9"/>
        <v>585.4</v>
      </c>
      <c r="O23" s="94">
        <f t="shared" si="2"/>
        <v>1.0181190681622265E-2</v>
      </c>
      <c r="P23" s="94">
        <f t="shared" si="3"/>
        <v>0.1099734546833524</v>
      </c>
      <c r="Q23" s="67">
        <f t="shared" si="4"/>
        <v>0.19518170681910996</v>
      </c>
      <c r="R23" s="1"/>
      <c r="S23" s="1"/>
    </row>
    <row r="24" spans="1:19" ht="15.75" x14ac:dyDescent="0.25">
      <c r="A24" s="10" t="s">
        <v>18</v>
      </c>
      <c r="B24" s="55">
        <v>246.09999999999997</v>
      </c>
      <c r="C24" s="55">
        <v>239.5</v>
      </c>
      <c r="D24" s="55">
        <v>240.1</v>
      </c>
      <c r="E24" s="55">
        <v>250.9</v>
      </c>
      <c r="F24" s="55">
        <v>258.40000000000003</v>
      </c>
      <c r="G24" s="55">
        <v>254.2</v>
      </c>
      <c r="H24" s="55">
        <v>248.89999999999998</v>
      </c>
      <c r="I24" s="55">
        <v>250.10000000000002</v>
      </c>
      <c r="J24" s="55">
        <v>248.8</v>
      </c>
      <c r="K24" s="55">
        <v>245.1</v>
      </c>
      <c r="L24" s="55">
        <v>248.49999999999997</v>
      </c>
      <c r="M24" s="55">
        <v>249.9</v>
      </c>
      <c r="N24" s="116">
        <v>246.5</v>
      </c>
      <c r="O24" s="93">
        <f t="shared" si="2"/>
        <v>-1.3605442176870763E-2</v>
      </c>
      <c r="P24" s="93">
        <f t="shared" si="3"/>
        <v>-4.6052631578947456E-2</v>
      </c>
      <c r="Q24" s="73">
        <f t="shared" si="4"/>
        <v>1.6253555465259861E-3</v>
      </c>
      <c r="R24" s="1"/>
      <c r="S24" s="1"/>
    </row>
    <row r="25" spans="1:19" ht="15.75" x14ac:dyDescent="0.25">
      <c r="A25" s="10" t="s">
        <v>19</v>
      </c>
      <c r="B25" s="55">
        <v>16.600000000000001</v>
      </c>
      <c r="C25" s="55">
        <v>11.3</v>
      </c>
      <c r="D25" s="55">
        <v>11.7</v>
      </c>
      <c r="E25" s="55">
        <v>12.2</v>
      </c>
      <c r="F25" s="55">
        <v>11.8</v>
      </c>
      <c r="G25" s="55">
        <v>11.8</v>
      </c>
      <c r="H25" s="55">
        <v>12</v>
      </c>
      <c r="I25" s="55">
        <v>11.9</v>
      </c>
      <c r="J25" s="55">
        <v>12.1</v>
      </c>
      <c r="K25" s="55">
        <v>11.9</v>
      </c>
      <c r="L25" s="55">
        <v>12.1</v>
      </c>
      <c r="M25" s="55">
        <v>12.5</v>
      </c>
      <c r="N25" s="116">
        <v>12.6</v>
      </c>
      <c r="O25" s="93">
        <f t="shared" si="2"/>
        <v>8.0000000000000071E-3</v>
      </c>
      <c r="P25" s="93">
        <f t="shared" si="3"/>
        <v>6.7796610169491345E-2</v>
      </c>
      <c r="Q25" s="73">
        <f t="shared" si="4"/>
        <v>-0.24096385542168686</v>
      </c>
      <c r="R25" s="1"/>
      <c r="S25" s="1"/>
    </row>
    <row r="26" spans="1:19" ht="15.75" x14ac:dyDescent="0.25">
      <c r="A26" s="10" t="s">
        <v>20</v>
      </c>
      <c r="B26" s="55">
        <v>182.39999999999998</v>
      </c>
      <c r="C26" s="55">
        <v>187.8</v>
      </c>
      <c r="D26" s="55">
        <v>195.1</v>
      </c>
      <c r="E26" s="55">
        <v>200.8</v>
      </c>
      <c r="F26" s="55">
        <v>208.89999999999998</v>
      </c>
      <c r="G26" s="55">
        <v>220.00000000000003</v>
      </c>
      <c r="H26" s="55">
        <v>230.3</v>
      </c>
      <c r="I26" s="55">
        <v>236.29999999999998</v>
      </c>
      <c r="J26" s="55">
        <v>239.8</v>
      </c>
      <c r="K26" s="55">
        <v>251.29999999999998</v>
      </c>
      <c r="L26" s="55">
        <v>263.3</v>
      </c>
      <c r="M26" s="55">
        <v>266.79999999999995</v>
      </c>
      <c r="N26" s="116">
        <v>276</v>
      </c>
      <c r="O26" s="93">
        <f t="shared" si="2"/>
        <v>3.4482758620689724E-2</v>
      </c>
      <c r="P26" s="93">
        <f t="shared" si="3"/>
        <v>0.32120631881282935</v>
      </c>
      <c r="Q26" s="73">
        <f t="shared" si="4"/>
        <v>0.51315789473684226</v>
      </c>
      <c r="R26" s="1"/>
      <c r="S26" s="1"/>
    </row>
    <row r="27" spans="1:19" ht="15.75" x14ac:dyDescent="0.25">
      <c r="A27" s="10" t="s">
        <v>21</v>
      </c>
      <c r="B27" s="55">
        <v>44.7</v>
      </c>
      <c r="C27" s="55">
        <v>44.7</v>
      </c>
      <c r="D27" s="55">
        <v>46.8</v>
      </c>
      <c r="E27" s="55">
        <v>47.2</v>
      </c>
      <c r="F27" s="55">
        <v>48.3</v>
      </c>
      <c r="G27" s="55">
        <v>50.2</v>
      </c>
      <c r="H27" s="55">
        <v>50.2</v>
      </c>
      <c r="I27" s="55">
        <v>50.2</v>
      </c>
      <c r="J27" s="55">
        <v>50.2</v>
      </c>
      <c r="K27" s="55">
        <v>50.3</v>
      </c>
      <c r="L27" s="55">
        <v>50.4</v>
      </c>
      <c r="M27" s="55">
        <v>50.3</v>
      </c>
      <c r="N27" s="116">
        <v>50.3</v>
      </c>
      <c r="O27" s="93">
        <f t="shared" si="2"/>
        <v>0</v>
      </c>
      <c r="P27" s="93">
        <f t="shared" si="3"/>
        <v>4.1407867494823947E-2</v>
      </c>
      <c r="Q27" s="73">
        <f t="shared" si="4"/>
        <v>0.12527964205816544</v>
      </c>
      <c r="R27" s="1"/>
      <c r="S27" s="1"/>
    </row>
    <row r="28" spans="1:19" ht="15.75" x14ac:dyDescent="0.25">
      <c r="A28" s="7" t="s">
        <v>22</v>
      </c>
      <c r="B28" s="53">
        <f t="shared" ref="B28:N28" si="10">B6-B7-B12-B23</f>
        <v>821.00000000000023</v>
      </c>
      <c r="C28" s="53">
        <f t="shared" si="10"/>
        <v>875.60000000000014</v>
      </c>
      <c r="D28" s="53">
        <f t="shared" si="10"/>
        <v>891.19999999999959</v>
      </c>
      <c r="E28" s="53">
        <f t="shared" si="10"/>
        <v>876.4000000000002</v>
      </c>
      <c r="F28" s="53">
        <f t="shared" si="10"/>
        <v>862.69999999999993</v>
      </c>
      <c r="G28" s="53">
        <f t="shared" si="10"/>
        <v>844.89999999999964</v>
      </c>
      <c r="H28" s="53">
        <f t="shared" si="10"/>
        <v>889.70000000000016</v>
      </c>
      <c r="I28" s="53">
        <f t="shared" si="10"/>
        <v>881.39999999999986</v>
      </c>
      <c r="J28" s="53">
        <f t="shared" si="10"/>
        <v>887.79999999999973</v>
      </c>
      <c r="K28" s="53">
        <f t="shared" si="10"/>
        <v>891.59999999999991</v>
      </c>
      <c r="L28" s="53">
        <f t="shared" si="10"/>
        <v>869.09999999999991</v>
      </c>
      <c r="M28" s="53">
        <f t="shared" si="10"/>
        <v>869.30000000000007</v>
      </c>
      <c r="N28" s="115">
        <f t="shared" si="10"/>
        <v>876.39999999999975</v>
      </c>
      <c r="O28" s="94">
        <f t="shared" si="2"/>
        <v>8.1674910847804316E-3</v>
      </c>
      <c r="P28" s="94">
        <f t="shared" si="3"/>
        <v>1.5880375565086258E-2</v>
      </c>
      <c r="Q28" s="67">
        <f t="shared" si="4"/>
        <v>6.7478684531059097E-2</v>
      </c>
      <c r="R28" s="1"/>
      <c r="S28" s="1"/>
    </row>
    <row r="29" spans="1:19" ht="15.75" x14ac:dyDescent="0.25">
      <c r="A29" s="18" t="s">
        <v>23</v>
      </c>
      <c r="B29" s="55">
        <v>234.8</v>
      </c>
      <c r="C29" s="55">
        <v>254.1</v>
      </c>
      <c r="D29" s="55">
        <v>229</v>
      </c>
      <c r="E29" s="55">
        <v>238.2</v>
      </c>
      <c r="F29" s="55">
        <v>225.4</v>
      </c>
      <c r="G29" s="55">
        <v>227.4</v>
      </c>
      <c r="H29" s="55">
        <v>238.3</v>
      </c>
      <c r="I29" s="55">
        <v>235</v>
      </c>
      <c r="J29" s="55">
        <v>236.9</v>
      </c>
      <c r="K29" s="55">
        <v>202</v>
      </c>
      <c r="L29" s="55">
        <v>189.4</v>
      </c>
      <c r="M29" s="55">
        <v>205.9</v>
      </c>
      <c r="N29" s="116">
        <v>195.6</v>
      </c>
      <c r="O29" s="93">
        <f t="shared" si="2"/>
        <v>-5.0024283632831512E-2</v>
      </c>
      <c r="P29" s="93">
        <f t="shared" si="3"/>
        <v>-0.13220940550133098</v>
      </c>
      <c r="Q29" s="73">
        <f t="shared" si="4"/>
        <v>-0.16695059625212949</v>
      </c>
      <c r="R29" s="1"/>
      <c r="S29" s="1"/>
    </row>
    <row r="30" spans="1:19" ht="15.75" x14ac:dyDescent="0.25">
      <c r="A30" s="18" t="s">
        <v>24</v>
      </c>
      <c r="B30" s="55">
        <v>285.5</v>
      </c>
      <c r="C30" s="55">
        <v>300.8</v>
      </c>
      <c r="D30" s="55">
        <v>326.2</v>
      </c>
      <c r="E30" s="55">
        <v>313.10000000000002</v>
      </c>
      <c r="F30" s="55">
        <v>316.8</v>
      </c>
      <c r="G30" s="55">
        <v>317.39999999999998</v>
      </c>
      <c r="H30" s="55">
        <v>326.3</v>
      </c>
      <c r="I30" s="55">
        <v>335.5</v>
      </c>
      <c r="J30" s="55">
        <v>341.2</v>
      </c>
      <c r="K30" s="55">
        <v>324.8</v>
      </c>
      <c r="L30" s="55">
        <v>338.2</v>
      </c>
      <c r="M30" s="55">
        <v>330.9</v>
      </c>
      <c r="N30" s="116">
        <v>344.9</v>
      </c>
      <c r="O30" s="93">
        <f t="shared" si="2"/>
        <v>4.2308854638863691E-2</v>
      </c>
      <c r="P30" s="93">
        <f t="shared" si="3"/>
        <v>8.8699494949494806E-2</v>
      </c>
      <c r="Q30" s="73">
        <f t="shared" si="4"/>
        <v>0.20805604203152361</v>
      </c>
      <c r="R30" s="1"/>
      <c r="S30" s="1"/>
    </row>
    <row r="31" spans="1:19" ht="17.25" x14ac:dyDescent="0.25">
      <c r="A31" s="18" t="s">
        <v>25</v>
      </c>
      <c r="B31" s="55">
        <f t="shared" ref="B31:N31" si="11">B28-B29-B30</f>
        <v>300.70000000000027</v>
      </c>
      <c r="C31" s="55">
        <f t="shared" si="11"/>
        <v>320.7000000000001</v>
      </c>
      <c r="D31" s="55">
        <f t="shared" si="11"/>
        <v>335.9999999999996</v>
      </c>
      <c r="E31" s="55">
        <f t="shared" si="11"/>
        <v>325.10000000000025</v>
      </c>
      <c r="F31" s="55">
        <f t="shared" si="11"/>
        <v>320.49999999999994</v>
      </c>
      <c r="G31" s="55">
        <f t="shared" si="11"/>
        <v>300.09999999999968</v>
      </c>
      <c r="H31" s="55">
        <f t="shared" si="11"/>
        <v>325.10000000000008</v>
      </c>
      <c r="I31" s="55">
        <f t="shared" si="11"/>
        <v>310.89999999999986</v>
      </c>
      <c r="J31" s="55">
        <f t="shared" si="11"/>
        <v>309.69999999999976</v>
      </c>
      <c r="K31" s="55">
        <f t="shared" si="11"/>
        <v>364.7999999999999</v>
      </c>
      <c r="L31" s="55">
        <f t="shared" si="11"/>
        <v>341.49999999999994</v>
      </c>
      <c r="M31" s="55">
        <f t="shared" si="11"/>
        <v>332.50000000000011</v>
      </c>
      <c r="N31" s="116">
        <f t="shared" si="11"/>
        <v>335.89999999999975</v>
      </c>
      <c r="O31" s="93">
        <f t="shared" si="2"/>
        <v>1.022556390977325E-2</v>
      </c>
      <c r="P31" s="93">
        <f t="shared" si="3"/>
        <v>4.8049921996879297E-2</v>
      </c>
      <c r="Q31" s="73">
        <f t="shared" si="4"/>
        <v>0.11706019288327041</v>
      </c>
      <c r="R31" s="1"/>
      <c r="S31" s="1"/>
    </row>
    <row r="32" spans="1:19" ht="15.75" x14ac:dyDescent="0.25">
      <c r="A32" s="19" t="s">
        <v>26</v>
      </c>
      <c r="B32" s="53">
        <f t="shared" ref="B32:N32" si="12">B33+B38</f>
        <v>2166.6000000000004</v>
      </c>
      <c r="C32" s="53">
        <f t="shared" si="12"/>
        <v>2186.9</v>
      </c>
      <c r="D32" s="53">
        <f t="shared" si="12"/>
        <v>2204.6999999999998</v>
      </c>
      <c r="E32" s="53">
        <f t="shared" si="12"/>
        <v>2239.1999999999998</v>
      </c>
      <c r="F32" s="53">
        <f t="shared" si="12"/>
        <v>2222.1999999999998</v>
      </c>
      <c r="G32" s="53">
        <f t="shared" si="12"/>
        <v>2233.1999999999998</v>
      </c>
      <c r="H32" s="53">
        <f t="shared" si="12"/>
        <v>2242.2999999999997</v>
      </c>
      <c r="I32" s="53">
        <f t="shared" si="12"/>
        <v>2306</v>
      </c>
      <c r="J32" s="53">
        <f t="shared" si="12"/>
        <v>2350.9</v>
      </c>
      <c r="K32" s="53">
        <f t="shared" si="12"/>
        <v>2405.9</v>
      </c>
      <c r="L32" s="53">
        <f t="shared" si="12"/>
        <v>2382.1</v>
      </c>
      <c r="M32" s="53">
        <f t="shared" si="12"/>
        <v>2393</v>
      </c>
      <c r="N32" s="106">
        <f t="shared" si="12"/>
        <v>2403.5000000000005</v>
      </c>
      <c r="O32" s="94">
        <f t="shared" si="2"/>
        <v>4.3877977434185755E-3</v>
      </c>
      <c r="P32" s="94">
        <f t="shared" si="3"/>
        <v>8.1585815858158828E-2</v>
      </c>
      <c r="Q32" s="67">
        <f t="shared" si="4"/>
        <v>0.10934182590233554</v>
      </c>
      <c r="R32" s="1"/>
      <c r="S32" s="1"/>
    </row>
    <row r="33" spans="1:19" ht="15.75" x14ac:dyDescent="0.25">
      <c r="A33" s="20" t="s">
        <v>27</v>
      </c>
      <c r="B33" s="55">
        <f t="shared" ref="B33:N33" si="13">SUM(B34:B37)</f>
        <v>1928.3000000000002</v>
      </c>
      <c r="C33" s="55">
        <f t="shared" si="13"/>
        <v>1958.3000000000002</v>
      </c>
      <c r="D33" s="55">
        <f t="shared" si="13"/>
        <v>1966.3999999999999</v>
      </c>
      <c r="E33" s="55">
        <f t="shared" si="13"/>
        <v>2015.6999999999998</v>
      </c>
      <c r="F33" s="55">
        <f t="shared" si="13"/>
        <v>2009.7</v>
      </c>
      <c r="G33" s="55">
        <f t="shared" si="13"/>
        <v>2024.5</v>
      </c>
      <c r="H33" s="55">
        <f t="shared" si="13"/>
        <v>2029.3999999999999</v>
      </c>
      <c r="I33" s="55">
        <f t="shared" si="13"/>
        <v>2092.6</v>
      </c>
      <c r="J33" s="55">
        <f t="shared" si="13"/>
        <v>2135.5</v>
      </c>
      <c r="K33" s="55">
        <f t="shared" si="13"/>
        <v>2166.6</v>
      </c>
      <c r="L33" s="55">
        <f t="shared" si="13"/>
        <v>2171</v>
      </c>
      <c r="M33" s="55">
        <f t="shared" si="13"/>
        <v>2190</v>
      </c>
      <c r="N33" s="107">
        <f t="shared" si="13"/>
        <v>2192.1000000000004</v>
      </c>
      <c r="O33" s="93">
        <f t="shared" si="2"/>
        <v>9.5890410958920924E-4</v>
      </c>
      <c r="P33" s="93">
        <f t="shared" si="3"/>
        <v>9.0759814897745983E-2</v>
      </c>
      <c r="Q33" s="73">
        <f t="shared" si="4"/>
        <v>0.13680443914328699</v>
      </c>
      <c r="R33" s="1"/>
      <c r="S33" s="1"/>
    </row>
    <row r="34" spans="1:19" ht="15.75" x14ac:dyDescent="0.25">
      <c r="A34" s="21" t="s">
        <v>10</v>
      </c>
      <c r="B34" s="55">
        <v>387.7</v>
      </c>
      <c r="C34" s="55">
        <v>401.8</v>
      </c>
      <c r="D34" s="55">
        <v>428.7</v>
      </c>
      <c r="E34" s="55">
        <v>431.2</v>
      </c>
      <c r="F34" s="55">
        <v>396.8</v>
      </c>
      <c r="G34" s="55">
        <v>403.6</v>
      </c>
      <c r="H34" s="55">
        <v>379.9</v>
      </c>
      <c r="I34" s="55">
        <v>406.4</v>
      </c>
      <c r="J34" s="55">
        <v>417.5</v>
      </c>
      <c r="K34" s="55">
        <v>415.4</v>
      </c>
      <c r="L34" s="55">
        <v>425.7</v>
      </c>
      <c r="M34" s="55">
        <v>437.3</v>
      </c>
      <c r="N34" s="107">
        <v>432.4</v>
      </c>
      <c r="O34" s="93">
        <f t="shared" si="2"/>
        <v>-1.1205122341641949E-2</v>
      </c>
      <c r="P34" s="93">
        <f t="shared" si="3"/>
        <v>8.9717741935483764E-2</v>
      </c>
      <c r="Q34" s="73">
        <f t="shared" si="4"/>
        <v>0.11529533144183635</v>
      </c>
      <c r="R34" s="1"/>
      <c r="S34" s="1"/>
    </row>
    <row r="35" spans="1:19" ht="15.75" x14ac:dyDescent="0.25">
      <c r="A35" s="21" t="s">
        <v>11</v>
      </c>
      <c r="B35" s="55">
        <v>228.4</v>
      </c>
      <c r="C35" s="55">
        <v>232.3</v>
      </c>
      <c r="D35" s="55">
        <v>209.5</v>
      </c>
      <c r="E35" s="55">
        <v>230.1</v>
      </c>
      <c r="F35" s="55">
        <v>216.9</v>
      </c>
      <c r="G35" s="55">
        <v>209</v>
      </c>
      <c r="H35" s="55">
        <v>213.3</v>
      </c>
      <c r="I35" s="55">
        <v>214.3</v>
      </c>
      <c r="J35" s="55">
        <v>234.3</v>
      </c>
      <c r="K35" s="55">
        <v>233.4</v>
      </c>
      <c r="L35" s="55">
        <v>214</v>
      </c>
      <c r="M35" s="55">
        <v>216.6</v>
      </c>
      <c r="N35" s="107">
        <v>212.2</v>
      </c>
      <c r="O35" s="93">
        <f t="shared" si="2"/>
        <v>-2.031394275161591E-2</v>
      </c>
      <c r="P35" s="93">
        <f t="shared" si="3"/>
        <v>-2.166897187644079E-2</v>
      </c>
      <c r="Q35" s="73">
        <f t="shared" si="4"/>
        <v>-7.0928196147110434E-2</v>
      </c>
      <c r="R35" s="1"/>
      <c r="S35" s="1"/>
    </row>
    <row r="36" spans="1:19" ht="15.75" x14ac:dyDescent="0.25">
      <c r="A36" s="21" t="s">
        <v>28</v>
      </c>
      <c r="B36" s="55">
        <v>1275.2</v>
      </c>
      <c r="C36" s="55">
        <v>1274.7</v>
      </c>
      <c r="D36" s="55">
        <v>1290.5999999999999</v>
      </c>
      <c r="E36" s="55">
        <v>1316.3</v>
      </c>
      <c r="F36" s="55">
        <v>1349.5</v>
      </c>
      <c r="G36" s="55">
        <v>1365.8</v>
      </c>
      <c r="H36" s="55">
        <v>1394.1</v>
      </c>
      <c r="I36" s="55">
        <v>1422.5</v>
      </c>
      <c r="J36" s="55">
        <v>1442.4</v>
      </c>
      <c r="K36" s="55">
        <v>1475.7</v>
      </c>
      <c r="L36" s="55">
        <v>1481.6</v>
      </c>
      <c r="M36" s="55">
        <v>1494.4</v>
      </c>
      <c r="N36" s="107">
        <v>1504.7</v>
      </c>
      <c r="O36" s="93">
        <f t="shared" si="2"/>
        <v>6.8923982869377731E-3</v>
      </c>
      <c r="P36" s="93">
        <f t="shared" si="3"/>
        <v>0.11500555761393105</v>
      </c>
      <c r="Q36" s="73">
        <f t="shared" si="4"/>
        <v>0.1799717691342535</v>
      </c>
      <c r="R36" s="1"/>
      <c r="S36" s="1"/>
    </row>
    <row r="37" spans="1:19" ht="15.75" x14ac:dyDescent="0.25">
      <c r="A37" s="21" t="s">
        <v>29</v>
      </c>
      <c r="B37" s="55">
        <v>37</v>
      </c>
      <c r="C37" s="55">
        <v>49.5</v>
      </c>
      <c r="D37" s="55">
        <v>37.6</v>
      </c>
      <c r="E37" s="55">
        <v>38.1</v>
      </c>
      <c r="F37" s="55">
        <v>46.5</v>
      </c>
      <c r="G37" s="55">
        <v>46.1</v>
      </c>
      <c r="H37" s="55">
        <v>42.1</v>
      </c>
      <c r="I37" s="55">
        <v>49.4</v>
      </c>
      <c r="J37" s="55">
        <v>41.3</v>
      </c>
      <c r="K37" s="55">
        <v>42.1</v>
      </c>
      <c r="L37" s="55">
        <v>49.7</v>
      </c>
      <c r="M37" s="55">
        <v>41.7</v>
      </c>
      <c r="N37" s="107">
        <v>42.8</v>
      </c>
      <c r="O37" s="93">
        <f t="shared" si="2"/>
        <v>2.6378896882493841E-2</v>
      </c>
      <c r="P37" s="93">
        <f t="shared" si="3"/>
        <v>-7.9569892473118298E-2</v>
      </c>
      <c r="Q37" s="73">
        <f t="shared" si="4"/>
        <v>0.15675675675675671</v>
      </c>
      <c r="R37" s="1"/>
      <c r="S37" s="1"/>
    </row>
    <row r="38" spans="1:19" ht="15.75" x14ac:dyDescent="0.25">
      <c r="A38" s="20" t="s">
        <v>30</v>
      </c>
      <c r="B38" s="59">
        <v>238.3</v>
      </c>
      <c r="C38" s="59">
        <v>228.6</v>
      </c>
      <c r="D38" s="59">
        <v>238.3</v>
      </c>
      <c r="E38" s="59">
        <v>223.5</v>
      </c>
      <c r="F38" s="59">
        <v>212.5</v>
      </c>
      <c r="G38" s="59">
        <v>208.7</v>
      </c>
      <c r="H38" s="59">
        <v>212.9</v>
      </c>
      <c r="I38" s="59">
        <v>213.4</v>
      </c>
      <c r="J38" s="59">
        <v>215.4</v>
      </c>
      <c r="K38" s="59">
        <v>239.3</v>
      </c>
      <c r="L38" s="59">
        <v>211.1</v>
      </c>
      <c r="M38" s="59">
        <v>203</v>
      </c>
      <c r="N38" s="111">
        <v>211.39999999999998</v>
      </c>
      <c r="O38" s="93">
        <f t="shared" si="2"/>
        <v>4.1379310344827447E-2</v>
      </c>
      <c r="P38" s="93">
        <f t="shared" si="3"/>
        <v>-5.1764705882354489E-3</v>
      </c>
      <c r="Q38" s="73">
        <f t="shared" si="4"/>
        <v>-0.11288292068820827</v>
      </c>
      <c r="R38" s="1"/>
      <c r="S38" s="1"/>
    </row>
    <row r="39" spans="1:19" ht="17.25" x14ac:dyDescent="0.25">
      <c r="A39" s="22" t="s">
        <v>31</v>
      </c>
      <c r="B39" s="48"/>
      <c r="C39" s="63">
        <v>1.4E-2</v>
      </c>
      <c r="D39" s="50"/>
      <c r="E39" s="48"/>
      <c r="F39" s="90">
        <v>0.02</v>
      </c>
      <c r="G39" s="71"/>
      <c r="H39" s="48"/>
      <c r="I39" s="90">
        <v>2.1999999999999999E-2</v>
      </c>
      <c r="J39" s="50"/>
      <c r="K39" s="48"/>
      <c r="L39" s="90">
        <v>2.3E-2</v>
      </c>
      <c r="M39" s="50"/>
      <c r="N39" s="48"/>
      <c r="O39" s="97"/>
      <c r="P39" s="97"/>
      <c r="Q39" s="102"/>
      <c r="R39" s="1"/>
      <c r="S39" s="1"/>
    </row>
    <row r="40" spans="1:19" ht="17.25" x14ac:dyDescent="0.25">
      <c r="A40" s="22" t="s">
        <v>32</v>
      </c>
      <c r="B40" s="49"/>
      <c r="C40" s="63">
        <v>5.0999999999999997E-2</v>
      </c>
      <c r="D40" s="64"/>
      <c r="E40" s="49"/>
      <c r="F40" s="90">
        <v>0.06</v>
      </c>
      <c r="G40" s="72"/>
      <c r="H40" s="49"/>
      <c r="I40" s="90">
        <v>6.3E-2</v>
      </c>
      <c r="J40" s="64"/>
      <c r="K40" s="49"/>
      <c r="L40" s="90">
        <v>6.6000000000000003E-2</v>
      </c>
      <c r="M40" s="64"/>
      <c r="N40" s="49"/>
      <c r="O40" s="98"/>
      <c r="P40" s="98"/>
      <c r="Q40" s="103"/>
      <c r="R40" s="1"/>
      <c r="S40" s="1"/>
    </row>
    <row r="41" spans="1:19" ht="17.25" x14ac:dyDescent="0.25">
      <c r="A41" s="23" t="s">
        <v>33</v>
      </c>
      <c r="B41" s="65">
        <v>413.8</v>
      </c>
      <c r="C41" s="65">
        <v>413.3</v>
      </c>
      <c r="D41" s="65">
        <v>417.5</v>
      </c>
      <c r="E41" s="65">
        <v>424.9</v>
      </c>
      <c r="F41" s="65">
        <v>428.6</v>
      </c>
      <c r="G41" s="65">
        <v>438.6</v>
      </c>
      <c r="H41" s="65">
        <v>438.5</v>
      </c>
      <c r="I41" s="65">
        <v>430.7</v>
      </c>
      <c r="J41" s="65">
        <v>435.3</v>
      </c>
      <c r="K41" s="65">
        <v>442.4</v>
      </c>
      <c r="L41" s="65">
        <v>447.8</v>
      </c>
      <c r="M41" s="65">
        <v>454.9</v>
      </c>
      <c r="N41" s="112">
        <v>461.7</v>
      </c>
      <c r="O41" s="95">
        <f t="shared" ref="O41:O45" si="14">N41/M41-1</f>
        <v>1.4948340294570261E-2</v>
      </c>
      <c r="P41" s="95">
        <f t="shared" ref="P41:P45" si="15">N41/F41-1</f>
        <v>7.7228184787680787E-2</v>
      </c>
      <c r="Q41" s="92">
        <f t="shared" ref="Q41:Q45" si="16">N41/B41-1</f>
        <v>0.11575640405993237</v>
      </c>
      <c r="R41" s="1"/>
      <c r="S41" s="1"/>
    </row>
    <row r="42" spans="1:19" ht="15.75" x14ac:dyDescent="0.25">
      <c r="A42" s="24" t="s">
        <v>34</v>
      </c>
      <c r="B42" s="52">
        <v>121.7</v>
      </c>
      <c r="C42" s="52">
        <v>121</v>
      </c>
      <c r="D42" s="52">
        <v>121.6</v>
      </c>
      <c r="E42" s="52">
        <v>121.5</v>
      </c>
      <c r="F42" s="52">
        <v>119.9</v>
      </c>
      <c r="G42" s="52">
        <v>120.9</v>
      </c>
      <c r="H42" s="52">
        <v>120.9</v>
      </c>
      <c r="I42" s="52">
        <v>121</v>
      </c>
      <c r="J42" s="52">
        <v>122</v>
      </c>
      <c r="K42" s="52">
        <v>122.3</v>
      </c>
      <c r="L42" s="52">
        <v>123</v>
      </c>
      <c r="M42" s="52">
        <v>123.8</v>
      </c>
      <c r="N42" s="105">
        <v>123.3</v>
      </c>
      <c r="O42" s="93">
        <f t="shared" si="14"/>
        <v>-4.0387722132472215E-3</v>
      </c>
      <c r="P42" s="93">
        <f t="shared" si="15"/>
        <v>2.8356964136780682E-2</v>
      </c>
      <c r="Q42" s="73">
        <f t="shared" si="16"/>
        <v>1.3147082990961234E-2</v>
      </c>
      <c r="R42" s="1"/>
      <c r="S42" s="1"/>
    </row>
    <row r="43" spans="1:19" ht="15.75" x14ac:dyDescent="0.25">
      <c r="A43" s="25" t="s">
        <v>35</v>
      </c>
      <c r="B43" s="66">
        <v>36.299999999999997</v>
      </c>
      <c r="C43" s="66">
        <v>36.6</v>
      </c>
      <c r="D43" s="66">
        <v>36.700000000000003</v>
      </c>
      <c r="E43" s="66">
        <v>37.299999999999997</v>
      </c>
      <c r="F43" s="66">
        <v>36.700000000000003</v>
      </c>
      <c r="G43" s="66">
        <v>36.700000000000003</v>
      </c>
      <c r="H43" s="66">
        <v>37</v>
      </c>
      <c r="I43" s="66">
        <v>38.4</v>
      </c>
      <c r="J43" s="66">
        <v>38.6</v>
      </c>
      <c r="K43" s="66">
        <v>38.9</v>
      </c>
      <c r="L43" s="66">
        <v>39.1</v>
      </c>
      <c r="M43" s="66">
        <v>39</v>
      </c>
      <c r="N43" s="113">
        <v>39.200000000000003</v>
      </c>
      <c r="O43" s="93">
        <f t="shared" si="14"/>
        <v>5.12820512820511E-3</v>
      </c>
      <c r="P43" s="93">
        <f t="shared" si="15"/>
        <v>6.8119891008174394E-2</v>
      </c>
      <c r="Q43" s="73">
        <f t="shared" si="16"/>
        <v>7.9889807162534687E-2</v>
      </c>
      <c r="R43" s="1"/>
      <c r="S43" s="1"/>
    </row>
    <row r="44" spans="1:19" ht="17.25" x14ac:dyDescent="0.25">
      <c r="A44" s="26" t="s">
        <v>36</v>
      </c>
      <c r="B44" s="50">
        <v>0.754</v>
      </c>
      <c r="C44" s="50">
        <v>0.76400000000000001</v>
      </c>
      <c r="D44" s="50">
        <v>0.76600000000000001</v>
      </c>
      <c r="E44" s="50">
        <v>0.755</v>
      </c>
      <c r="F44" s="50">
        <v>0.75600000000000001</v>
      </c>
      <c r="G44" s="50">
        <v>0.74399999999999999</v>
      </c>
      <c r="H44" s="50">
        <v>0.75600000000000001</v>
      </c>
      <c r="I44" s="50">
        <v>0.748</v>
      </c>
      <c r="J44" s="50">
        <v>0.73199999999999998</v>
      </c>
      <c r="K44" s="50">
        <v>0.73199999999999998</v>
      </c>
      <c r="L44" s="50">
        <v>0.73799999999999999</v>
      </c>
      <c r="M44" s="50">
        <v>0.73099999999999998</v>
      </c>
      <c r="N44" s="50">
        <v>0.73599999999999999</v>
      </c>
      <c r="O44" s="67">
        <f t="shared" si="14"/>
        <v>6.8399452804377425E-3</v>
      </c>
      <c r="P44" s="94">
        <f t="shared" si="15"/>
        <v>-2.6455026455026509E-2</v>
      </c>
      <c r="Q44" s="67">
        <f t="shared" si="16"/>
        <v>-2.3872679045092826E-2</v>
      </c>
      <c r="R44" s="1"/>
      <c r="S44" s="1"/>
    </row>
    <row r="45" spans="1:19" ht="17.25" x14ac:dyDescent="0.25">
      <c r="A45" s="23" t="s">
        <v>37</v>
      </c>
      <c r="B45" s="51">
        <v>0.18</v>
      </c>
      <c r="C45" s="51">
        <v>0.17299999999999999</v>
      </c>
      <c r="D45" s="51">
        <v>0.17</v>
      </c>
      <c r="E45" s="51">
        <v>0.17699999999999999</v>
      </c>
      <c r="F45" s="51">
        <v>0.191</v>
      </c>
      <c r="G45" s="51">
        <v>0.19</v>
      </c>
      <c r="H45" s="51">
        <v>0.188</v>
      </c>
      <c r="I45" s="51">
        <v>0.19700000000000001</v>
      </c>
      <c r="J45" s="51">
        <v>0.20300000000000001</v>
      </c>
      <c r="K45" s="51">
        <v>0.20799999999999999</v>
      </c>
      <c r="L45" s="51">
        <v>0.20799999999999999</v>
      </c>
      <c r="M45" s="51">
        <v>0.21099999999999999</v>
      </c>
      <c r="N45" s="114">
        <v>0.20699999999999999</v>
      </c>
      <c r="O45" s="93">
        <f t="shared" si="14"/>
        <v>-1.8957345971563955E-2</v>
      </c>
      <c r="P45" s="93">
        <f t="shared" si="15"/>
        <v>8.3769633507853269E-2</v>
      </c>
      <c r="Q45" s="73">
        <f t="shared" si="16"/>
        <v>0.14999999999999991</v>
      </c>
      <c r="R45" s="1"/>
      <c r="S45" s="1"/>
    </row>
    <row r="46" spans="1:19" ht="17.25" x14ac:dyDescent="0.25">
      <c r="A46" s="42" t="s">
        <v>38</v>
      </c>
      <c r="B46" s="74"/>
      <c r="C46" s="51">
        <v>0.17499999999999999</v>
      </c>
      <c r="D46" s="74"/>
      <c r="E46" s="74"/>
      <c r="F46" s="91">
        <v>0.17399999999999999</v>
      </c>
      <c r="G46" s="75"/>
      <c r="H46" s="74"/>
      <c r="I46" s="91">
        <v>0.17799999999999999</v>
      </c>
      <c r="J46" s="96"/>
      <c r="K46" s="96"/>
      <c r="L46" s="91">
        <v>0.182</v>
      </c>
      <c r="M46" s="96"/>
      <c r="N46" s="96"/>
      <c r="O46" s="76"/>
      <c r="P46" s="76"/>
      <c r="Q46" s="76"/>
      <c r="R46" s="1"/>
      <c r="S46" s="1"/>
    </row>
    <row r="47" spans="1:19" ht="15.75" x14ac:dyDescent="0.25">
      <c r="A47" s="43" t="s">
        <v>39</v>
      </c>
      <c r="B47" s="74"/>
      <c r="C47" s="51">
        <v>0.16300000000000001</v>
      </c>
      <c r="D47" s="74"/>
      <c r="E47" s="74"/>
      <c r="F47" s="91">
        <v>0.16200000000000001</v>
      </c>
      <c r="G47" s="70"/>
      <c r="H47" s="74"/>
      <c r="I47" s="91">
        <v>0.16600000000000001</v>
      </c>
      <c r="J47" s="96"/>
      <c r="K47" s="96"/>
      <c r="L47" s="91">
        <v>0.17</v>
      </c>
      <c r="M47" s="96"/>
      <c r="N47" s="96"/>
      <c r="O47" s="74"/>
      <c r="P47" s="74"/>
      <c r="Q47" s="74"/>
      <c r="R47" s="1"/>
      <c r="S47" s="1"/>
    </row>
    <row r="48" spans="1:19" ht="17.25" x14ac:dyDescent="0.25">
      <c r="A48" s="43" t="s">
        <v>40</v>
      </c>
      <c r="B48" s="74"/>
      <c r="C48" s="77">
        <v>0.14499999999999999</v>
      </c>
      <c r="D48" s="74"/>
      <c r="E48" s="74"/>
      <c r="F48" s="91">
        <v>0.14399999999999999</v>
      </c>
      <c r="G48" s="70"/>
      <c r="H48" s="74"/>
      <c r="I48" s="91">
        <v>0.14799999999999999</v>
      </c>
      <c r="J48" s="96"/>
      <c r="K48" s="96"/>
      <c r="L48" s="91">
        <v>0.153</v>
      </c>
      <c r="M48" s="96"/>
      <c r="N48" s="96"/>
      <c r="O48" s="74"/>
      <c r="P48" s="74"/>
      <c r="Q48" s="74"/>
      <c r="R48" s="1"/>
      <c r="S48" s="1"/>
    </row>
    <row r="49" spans="1:18" ht="15.75" x14ac:dyDescent="0.25">
      <c r="A49" s="27"/>
      <c r="B49" s="78"/>
      <c r="C49" s="78"/>
      <c r="D49" s="78"/>
      <c r="E49" s="78"/>
      <c r="F49" s="48"/>
      <c r="G49" s="48"/>
      <c r="H49" s="48"/>
      <c r="I49" s="48"/>
      <c r="J49" s="48"/>
      <c r="K49" s="48"/>
      <c r="L49" s="100"/>
      <c r="M49" s="74"/>
      <c r="N49" s="74"/>
      <c r="O49" s="39"/>
      <c r="P49" s="39"/>
      <c r="Q49" s="39"/>
    </row>
    <row r="50" spans="1:18" ht="15.75" x14ac:dyDescent="0.25">
      <c r="A50" s="38" t="s">
        <v>41</v>
      </c>
      <c r="B50" s="80"/>
      <c r="C50" s="80"/>
      <c r="D50" s="79"/>
      <c r="E50" s="79"/>
      <c r="F50" s="80"/>
      <c r="G50" s="80"/>
      <c r="H50" s="80"/>
      <c r="I50" s="80"/>
      <c r="J50" s="80"/>
      <c r="K50" s="80"/>
      <c r="L50" s="99"/>
      <c r="M50" s="101"/>
      <c r="N50" s="101"/>
      <c r="O50" s="40"/>
      <c r="P50" s="40"/>
      <c r="Q50" s="40"/>
    </row>
    <row r="51" spans="1:18" ht="15.75" x14ac:dyDescent="0.25">
      <c r="A51" s="44" t="s">
        <v>81</v>
      </c>
      <c r="B51" s="83"/>
      <c r="C51" s="60">
        <v>23</v>
      </c>
      <c r="D51" s="81"/>
      <c r="E51" s="82"/>
      <c r="F51" s="60">
        <v>22</v>
      </c>
      <c r="G51" s="68"/>
      <c r="H51" s="84"/>
      <c r="I51" s="61">
        <v>22</v>
      </c>
      <c r="J51" s="81"/>
      <c r="K51" s="82"/>
      <c r="L51" s="61">
        <v>22</v>
      </c>
      <c r="M51" s="83"/>
      <c r="N51" s="83"/>
      <c r="O51" s="28"/>
      <c r="P51" s="28"/>
      <c r="Q51" s="28"/>
    </row>
    <row r="52" spans="1:18" ht="15.75" x14ac:dyDescent="0.25">
      <c r="A52" s="44" t="s">
        <v>42</v>
      </c>
      <c r="B52" s="83"/>
      <c r="C52" s="61">
        <v>37</v>
      </c>
      <c r="D52" s="68"/>
      <c r="E52" s="84"/>
      <c r="F52" s="61">
        <v>39</v>
      </c>
      <c r="G52" s="68"/>
      <c r="H52" s="84"/>
      <c r="I52" s="61">
        <v>39</v>
      </c>
      <c r="J52" s="68"/>
      <c r="K52" s="84"/>
      <c r="L52" s="61">
        <v>39</v>
      </c>
      <c r="M52" s="83"/>
      <c r="N52" s="83"/>
      <c r="O52" s="28"/>
      <c r="P52" s="28"/>
      <c r="Q52" s="28"/>
    </row>
    <row r="53" spans="1:18" ht="17.25" x14ac:dyDescent="0.25">
      <c r="A53" s="45" t="s">
        <v>43</v>
      </c>
      <c r="B53" s="83"/>
      <c r="C53" s="61">
        <v>7</v>
      </c>
      <c r="D53" s="68"/>
      <c r="E53" s="84"/>
      <c r="F53" s="61">
        <v>7</v>
      </c>
      <c r="G53" s="68"/>
      <c r="H53" s="84"/>
      <c r="I53" s="61">
        <v>7</v>
      </c>
      <c r="J53" s="68"/>
      <c r="K53" s="84"/>
      <c r="L53" s="61">
        <v>7</v>
      </c>
      <c r="M53" s="83"/>
      <c r="N53" s="83"/>
      <c r="O53" s="28"/>
      <c r="P53" s="28"/>
      <c r="Q53" s="28"/>
    </row>
    <row r="54" spans="1:18" ht="15.75" x14ac:dyDescent="0.25">
      <c r="A54" s="46" t="s">
        <v>44</v>
      </c>
      <c r="B54" s="86"/>
      <c r="C54" s="62">
        <v>0.11700000000000001</v>
      </c>
      <c r="D54" s="69"/>
      <c r="E54" s="85"/>
      <c r="F54" s="62">
        <v>0.12</v>
      </c>
      <c r="G54" s="69"/>
      <c r="H54" s="85"/>
      <c r="I54" s="62">
        <v>0.11799999999999999</v>
      </c>
      <c r="J54" s="69"/>
      <c r="K54" s="85"/>
      <c r="L54" s="62">
        <v>0.11700000000000001</v>
      </c>
      <c r="M54" s="86"/>
      <c r="N54" s="86"/>
      <c r="O54" s="28"/>
      <c r="P54" s="28"/>
      <c r="Q54" s="41"/>
    </row>
    <row r="55" spans="1:18" ht="15.75" x14ac:dyDescent="0.25">
      <c r="A55" s="44" t="s">
        <v>45</v>
      </c>
      <c r="B55" s="83"/>
      <c r="C55" s="61">
        <v>51</v>
      </c>
      <c r="D55" s="68"/>
      <c r="E55" s="84"/>
      <c r="F55" s="61">
        <v>53</v>
      </c>
      <c r="G55" s="68"/>
      <c r="H55" s="84"/>
      <c r="I55" s="61">
        <v>53</v>
      </c>
      <c r="J55" s="68"/>
      <c r="K55" s="84"/>
      <c r="L55" s="61">
        <v>53</v>
      </c>
      <c r="M55" s="83"/>
      <c r="N55" s="83"/>
      <c r="O55" s="28"/>
      <c r="P55" s="28"/>
      <c r="Q55" s="28"/>
    </row>
    <row r="56" spans="1:18" ht="15.75" x14ac:dyDescent="0.25">
      <c r="A56" s="44" t="s">
        <v>46</v>
      </c>
      <c r="B56" s="83"/>
      <c r="C56" s="61">
        <v>9</v>
      </c>
      <c r="D56" s="68"/>
      <c r="E56" s="84"/>
      <c r="F56" s="61">
        <v>8</v>
      </c>
      <c r="G56" s="68"/>
      <c r="H56" s="84"/>
      <c r="I56" s="61">
        <v>8</v>
      </c>
      <c r="J56" s="68"/>
      <c r="K56" s="84"/>
      <c r="L56" s="61">
        <v>8</v>
      </c>
      <c r="M56" s="83"/>
      <c r="N56" s="83"/>
      <c r="O56" s="28"/>
      <c r="P56" s="28"/>
      <c r="Q56" s="28"/>
    </row>
    <row r="57" spans="1:18" ht="15.75" x14ac:dyDescent="0.25">
      <c r="A57" s="47" t="s">
        <v>47</v>
      </c>
      <c r="B57" s="88"/>
      <c r="C57" s="62">
        <v>0.16900000000000001</v>
      </c>
      <c r="D57" s="87"/>
      <c r="E57" s="88"/>
      <c r="F57" s="62">
        <v>0.17199999999999999</v>
      </c>
      <c r="G57" s="87"/>
      <c r="H57" s="88"/>
      <c r="I57" s="62">
        <v>0.17299999999999999</v>
      </c>
      <c r="J57" s="87"/>
      <c r="K57" s="88"/>
      <c r="L57" s="62">
        <v>0.17199999999999999</v>
      </c>
      <c r="M57" s="86"/>
      <c r="N57" s="86"/>
      <c r="O57" s="28"/>
      <c r="P57" s="28"/>
      <c r="Q57" s="41"/>
    </row>
    <row r="58" spans="1:18" ht="15.75" x14ac:dyDescent="0.25">
      <c r="A58" s="29"/>
      <c r="B58" s="86"/>
      <c r="C58" s="86"/>
      <c r="D58" s="86"/>
      <c r="E58" s="86"/>
      <c r="F58" s="86"/>
      <c r="G58" s="86"/>
      <c r="H58" s="86"/>
      <c r="I58" s="86"/>
      <c r="J58" s="86"/>
      <c r="K58" s="86"/>
      <c r="L58" s="86"/>
      <c r="M58" s="86"/>
      <c r="N58" s="86"/>
      <c r="O58" s="28"/>
      <c r="P58" s="28"/>
      <c r="Q58" s="41"/>
    </row>
    <row r="59" spans="1:18" x14ac:dyDescent="0.25">
      <c r="A59" s="30" t="s">
        <v>71</v>
      </c>
      <c r="B59" s="1"/>
      <c r="C59" s="1"/>
      <c r="D59" s="1"/>
      <c r="E59" s="1"/>
      <c r="F59" s="1"/>
      <c r="G59" s="1"/>
      <c r="H59" s="1"/>
      <c r="I59" s="1"/>
      <c r="J59" s="1"/>
      <c r="K59" s="1"/>
      <c r="L59" s="1"/>
      <c r="M59" s="1"/>
      <c r="N59" s="1"/>
      <c r="O59" s="1"/>
      <c r="P59" s="1"/>
      <c r="Q59" s="1"/>
      <c r="R59" s="1"/>
    </row>
    <row r="60" spans="1:18" x14ac:dyDescent="0.25">
      <c r="A60" s="30" t="s">
        <v>74</v>
      </c>
      <c r="B60" s="1"/>
      <c r="C60" s="1"/>
      <c r="D60" s="1"/>
      <c r="E60" s="1"/>
      <c r="F60" s="1"/>
      <c r="G60" s="1"/>
      <c r="H60" s="1"/>
      <c r="I60" s="1"/>
      <c r="J60" s="1"/>
      <c r="K60" s="1"/>
      <c r="L60" s="1"/>
      <c r="M60" s="1"/>
      <c r="N60" s="1"/>
      <c r="O60" s="1"/>
      <c r="P60" s="1"/>
      <c r="Q60" s="1"/>
      <c r="R60" s="1"/>
    </row>
    <row r="61" spans="1:18" ht="17.25" x14ac:dyDescent="0.25">
      <c r="A61" s="32" t="s">
        <v>57</v>
      </c>
      <c r="B61" s="1"/>
      <c r="C61" s="1"/>
      <c r="D61" s="1"/>
      <c r="E61" s="1"/>
      <c r="F61" s="1"/>
      <c r="G61" s="1"/>
      <c r="H61" s="1"/>
      <c r="I61" s="1"/>
      <c r="J61" s="1"/>
      <c r="K61" s="1"/>
      <c r="L61" s="1"/>
      <c r="M61" s="1"/>
      <c r="N61" s="1"/>
      <c r="O61" s="1"/>
      <c r="P61" s="1"/>
      <c r="Q61" s="1"/>
      <c r="R61" s="1"/>
    </row>
    <row r="62" spans="1:18" ht="17.25" x14ac:dyDescent="0.25">
      <c r="A62" s="30" t="s">
        <v>59</v>
      </c>
      <c r="B62" s="1"/>
      <c r="C62" s="1"/>
      <c r="D62" s="1"/>
      <c r="E62" s="1"/>
      <c r="F62" s="1"/>
      <c r="G62" s="1"/>
      <c r="H62" s="1"/>
      <c r="I62" s="1"/>
      <c r="J62" s="1"/>
      <c r="K62" s="1"/>
      <c r="L62" s="1"/>
      <c r="M62" s="1"/>
      <c r="N62" s="1"/>
      <c r="O62" s="1"/>
      <c r="P62" s="1"/>
      <c r="R62" s="1"/>
    </row>
    <row r="63" spans="1:18" ht="17.25" x14ac:dyDescent="0.25">
      <c r="A63" s="33" t="s">
        <v>60</v>
      </c>
      <c r="B63" s="1"/>
      <c r="C63" s="1"/>
      <c r="D63" s="1"/>
      <c r="E63" s="1"/>
      <c r="F63" s="1"/>
      <c r="G63" s="1"/>
      <c r="H63" s="1"/>
      <c r="I63" s="1"/>
      <c r="J63" s="1"/>
      <c r="K63" s="1"/>
      <c r="L63" s="1"/>
      <c r="M63" s="1"/>
      <c r="N63" s="1"/>
      <c r="O63" s="1"/>
      <c r="P63" s="1"/>
      <c r="Q63" s="1"/>
    </row>
    <row r="64" spans="1:18" ht="17.25" x14ac:dyDescent="0.25">
      <c r="A64" s="30" t="s">
        <v>48</v>
      </c>
      <c r="B64" s="1"/>
      <c r="C64" s="1"/>
      <c r="D64" s="1"/>
      <c r="E64" s="1"/>
      <c r="F64" s="1"/>
      <c r="G64" s="1"/>
      <c r="H64" s="1"/>
      <c r="I64" s="1"/>
      <c r="J64" s="1"/>
      <c r="K64" s="1"/>
      <c r="L64" s="1"/>
      <c r="M64" s="1"/>
      <c r="N64" s="1"/>
      <c r="O64" s="1"/>
      <c r="P64" s="1"/>
      <c r="Q64" s="1"/>
    </row>
    <row r="65" spans="1:19" ht="17.25" x14ac:dyDescent="0.25">
      <c r="A65" s="33" t="s">
        <v>49</v>
      </c>
      <c r="B65" s="1"/>
      <c r="C65" s="1"/>
      <c r="D65" s="1"/>
      <c r="E65" s="1"/>
      <c r="F65" s="1"/>
      <c r="G65" s="1"/>
      <c r="H65" s="1"/>
      <c r="I65" s="1"/>
      <c r="J65" s="1"/>
      <c r="K65" s="1"/>
      <c r="L65" s="1"/>
      <c r="M65" s="1"/>
      <c r="N65" s="1"/>
      <c r="O65" s="1"/>
      <c r="P65" s="1"/>
      <c r="Q65" s="1"/>
      <c r="R65" s="1"/>
    </row>
    <row r="66" spans="1:19" ht="17.25" x14ac:dyDescent="0.25">
      <c r="A66" s="33" t="s">
        <v>50</v>
      </c>
      <c r="B66" s="1"/>
      <c r="C66" s="1"/>
      <c r="D66" s="1"/>
      <c r="E66" s="1"/>
      <c r="F66" s="1"/>
      <c r="G66" s="1"/>
      <c r="H66" s="1"/>
      <c r="I66" s="1"/>
      <c r="J66" s="1"/>
      <c r="K66" s="1"/>
      <c r="L66" s="1"/>
      <c r="M66" s="1"/>
      <c r="N66" s="1"/>
      <c r="O66" s="1"/>
      <c r="P66" s="1"/>
      <c r="Q66" s="1"/>
      <c r="R66" s="1"/>
    </row>
    <row r="67" spans="1:19" ht="17.25" x14ac:dyDescent="0.25">
      <c r="A67" s="34" t="s">
        <v>51</v>
      </c>
      <c r="B67" s="1"/>
      <c r="C67" s="1"/>
      <c r="D67" s="1"/>
      <c r="E67" s="1"/>
      <c r="F67" s="1"/>
      <c r="G67" s="1"/>
      <c r="H67" s="1"/>
      <c r="I67" s="1"/>
      <c r="J67" s="1"/>
      <c r="K67" s="1"/>
      <c r="L67" s="1"/>
      <c r="M67" s="1"/>
      <c r="N67" s="1"/>
      <c r="O67" s="1"/>
      <c r="P67" s="1"/>
      <c r="Q67" s="1"/>
    </row>
    <row r="68" spans="1:19" ht="17.25" x14ac:dyDescent="0.25">
      <c r="A68" s="35" t="s">
        <v>52</v>
      </c>
      <c r="B68" s="1"/>
      <c r="C68" s="1"/>
      <c r="D68" s="1"/>
      <c r="E68" s="1"/>
      <c r="F68" s="1"/>
      <c r="G68" s="1"/>
      <c r="H68" s="1"/>
      <c r="I68" s="1"/>
      <c r="J68" s="1"/>
      <c r="K68" s="1"/>
      <c r="L68" s="1"/>
      <c r="M68" s="1"/>
      <c r="N68" s="1"/>
      <c r="O68" s="1"/>
      <c r="P68" s="1"/>
      <c r="Q68" s="1"/>
    </row>
    <row r="69" spans="1:19" ht="17.25" x14ac:dyDescent="0.25">
      <c r="A69" s="35" t="s">
        <v>76</v>
      </c>
      <c r="B69" s="1"/>
      <c r="C69" s="1"/>
      <c r="D69" s="1"/>
      <c r="E69" s="1"/>
      <c r="F69" s="1"/>
      <c r="G69" s="1"/>
      <c r="H69" s="1"/>
      <c r="I69" s="1"/>
      <c r="J69" s="1"/>
      <c r="K69" s="1"/>
      <c r="L69" s="1"/>
      <c r="M69" s="1"/>
      <c r="N69" s="1"/>
      <c r="O69" s="1"/>
      <c r="P69" s="1"/>
      <c r="Q69" s="1"/>
      <c r="R69" s="1"/>
    </row>
    <row r="70" spans="1:19" x14ac:dyDescent="0.25">
      <c r="A70" s="30" t="s">
        <v>77</v>
      </c>
      <c r="B70" s="1"/>
      <c r="C70" s="1"/>
      <c r="D70" s="1"/>
      <c r="E70" s="1"/>
      <c r="F70" s="1"/>
      <c r="G70" s="1"/>
      <c r="H70" s="1"/>
      <c r="I70" s="1"/>
      <c r="J70" s="1"/>
      <c r="K70" s="1"/>
      <c r="L70" s="1"/>
      <c r="M70" s="1"/>
      <c r="N70" s="1"/>
      <c r="O70" s="1"/>
      <c r="P70" s="1"/>
      <c r="Q70" s="1"/>
      <c r="R70" s="1"/>
    </row>
    <row r="71" spans="1:19" ht="17.25" x14ac:dyDescent="0.25">
      <c r="A71" s="35" t="s">
        <v>53</v>
      </c>
      <c r="B71" s="31"/>
      <c r="C71" s="1"/>
      <c r="D71" s="1"/>
      <c r="E71" s="1"/>
      <c r="F71" s="1"/>
      <c r="G71" s="1"/>
      <c r="H71" s="1"/>
      <c r="I71" s="1"/>
      <c r="J71" s="1"/>
      <c r="K71" s="1"/>
      <c r="L71" s="1"/>
      <c r="M71" s="1"/>
      <c r="N71" s="1"/>
      <c r="O71" s="1"/>
      <c r="P71" s="1"/>
      <c r="Q71" s="1"/>
      <c r="R71" s="1"/>
      <c r="S71" s="1"/>
    </row>
    <row r="72" spans="1:19" ht="17.25" x14ac:dyDescent="0.25">
      <c r="A72" s="32" t="s">
        <v>54</v>
      </c>
      <c r="B72" s="1"/>
      <c r="C72" s="31"/>
      <c r="D72" s="1"/>
      <c r="E72" s="1"/>
      <c r="F72" s="1"/>
      <c r="G72" s="1"/>
      <c r="H72" s="1"/>
      <c r="I72" s="1"/>
      <c r="J72" s="1"/>
      <c r="K72" s="1"/>
      <c r="L72" s="1"/>
      <c r="M72" s="1"/>
      <c r="N72" s="1"/>
      <c r="O72" s="1"/>
      <c r="P72" s="1"/>
      <c r="Q72" s="1"/>
      <c r="R72" s="1"/>
      <c r="S72" s="1"/>
    </row>
  </sheetData>
  <mergeCells count="4">
    <mergeCell ref="A2:Q2"/>
    <mergeCell ref="A3:Q3"/>
    <mergeCell ref="B4:F4"/>
    <mergeCell ref="G4:Q4"/>
  </mergeCells>
  <pageMargins left="0.7" right="0.7" top="0.75" bottom="0.75" header="0.3" footer="0.3"/>
  <pageSetup paperSize="9" scale="35" orientation="portrait" r:id="rId1"/>
  <headerFooter>
    <oddHeader>&amp;L&amp;"Calibri"&amp;10&amp;K317100CBUAE Classification: Public&amp;1#</oddHeader>
  </headerFooter>
  <ignoredErrors>
    <ignoredError sqref="M7:N7 M33:N33 B33:L33 B7:L7"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UAE Banking Indicators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sofia.khalid@cbuae.gov.ae</dc:creator>
  <cp:lastModifiedBy>Sujil M.Antony</cp:lastModifiedBy>
  <cp:lastPrinted>2023-10-23T08:53:51Z</cp:lastPrinted>
  <dcterms:created xsi:type="dcterms:W3CDTF">2021-09-30T07:08:16Z</dcterms:created>
  <dcterms:modified xsi:type="dcterms:W3CDTF">2023-10-23T08:54:28Z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f29d493-52b1-4291-ba67-8ef6d501cf33_Enabled">
    <vt:lpwstr>true</vt:lpwstr>
  </property>
  <property fmtid="{D5CDD505-2E9C-101B-9397-08002B2CF9AE}" pid="3" name="MSIP_Label_2f29d493-52b1-4291-ba67-8ef6d501cf33_SetDate">
    <vt:lpwstr>2023-10-23T08:54:28Z</vt:lpwstr>
  </property>
  <property fmtid="{D5CDD505-2E9C-101B-9397-08002B2CF9AE}" pid="4" name="MSIP_Label_2f29d493-52b1-4291-ba67-8ef6d501cf33_Method">
    <vt:lpwstr>Privileged</vt:lpwstr>
  </property>
  <property fmtid="{D5CDD505-2E9C-101B-9397-08002B2CF9AE}" pid="5" name="MSIP_Label_2f29d493-52b1-4291-ba67-8ef6d501cf33_Name">
    <vt:lpwstr>Public</vt:lpwstr>
  </property>
  <property fmtid="{D5CDD505-2E9C-101B-9397-08002B2CF9AE}" pid="6" name="MSIP_Label_2f29d493-52b1-4291-ba67-8ef6d501cf33_SiteId">
    <vt:lpwstr>fba6ee03-9647-4c58-86a3-db85ac6de45e</vt:lpwstr>
  </property>
  <property fmtid="{D5CDD505-2E9C-101B-9397-08002B2CF9AE}" pid="7" name="MSIP_Label_2f29d493-52b1-4291-ba67-8ef6d501cf33_ActionId">
    <vt:lpwstr>ca31c044-7582-45e2-84f3-e01559b723a2</vt:lpwstr>
  </property>
  <property fmtid="{D5CDD505-2E9C-101B-9397-08002B2CF9AE}" pid="8" name="MSIP_Label_2f29d493-52b1-4291-ba67-8ef6d501cf33_ContentBits">
    <vt:lpwstr>1</vt:lpwstr>
  </property>
</Properties>
</file>