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codeName="ThisWorkbook"/>
  <mc:AlternateContent xmlns:mc="http://schemas.openxmlformats.org/markup-compatibility/2006">
    <mc:Choice Requires="x15">
      <x15ac:absPath xmlns:x15ac="http://schemas.microsoft.com/office/spreadsheetml/2010/11/ac" url="Y:\WORKING\Circulars\2019\"/>
    </mc:Choice>
  </mc:AlternateContent>
  <xr:revisionPtr revIDLastSave="0" documentId="13_ncr:1_{AD12D533-EBDC-45C1-9AEB-C7005FB568BD}" xr6:coauthVersionLast="36" xr6:coauthVersionMax="36" xr10:uidLastSave="{00000000-0000-0000-0000-000000000000}"/>
  <bookViews>
    <workbookView xWindow="0" yWindow="0" windowWidth="38400" windowHeight="18210" xr2:uid="{00000000-000D-0000-FFFF-FFFF00000000}"/>
  </bookViews>
  <sheets>
    <sheet name="TPL" sheetId="1" r:id="rId1"/>
    <sheet name="Comprehensive" sheetId="2" r:id="rId2"/>
    <sheet name="CHK" sheetId="3" state="hidden" r:id="rId3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1" i="2" l="1"/>
  <c r="I181" i="2"/>
  <c r="F181" i="2"/>
  <c r="L162" i="2"/>
  <c r="I162" i="2"/>
  <c r="F162" i="2"/>
  <c r="L143" i="2"/>
  <c r="I143" i="2"/>
  <c r="F143" i="2"/>
  <c r="L124" i="2"/>
  <c r="I124" i="2"/>
  <c r="F124" i="2"/>
  <c r="L105" i="2"/>
  <c r="I105" i="2"/>
  <c r="F105" i="2"/>
  <c r="L86" i="2"/>
  <c r="I86" i="2"/>
  <c r="F86" i="2"/>
  <c r="L67" i="2"/>
  <c r="I67" i="2"/>
  <c r="F67" i="2"/>
  <c r="L48" i="2"/>
  <c r="I48" i="2"/>
  <c r="F48" i="2"/>
  <c r="AK10" i="1"/>
  <c r="U10" i="1"/>
  <c r="G10" i="1"/>
  <c r="F10" i="1"/>
  <c r="S529" i="1"/>
  <c r="AL10" i="1" s="1"/>
  <c r="S528" i="1"/>
  <c r="V10" i="1" s="1"/>
  <c r="S527" i="1"/>
  <c r="AJ10" i="1" s="1"/>
  <c r="H10" i="1" l="1"/>
  <c r="W10" i="1"/>
  <c r="AK196" i="3" l="1"/>
  <c r="AJ196" i="3"/>
  <c r="AI196" i="3"/>
  <c r="AH196" i="3"/>
  <c r="AG196" i="3"/>
  <c r="AF196" i="3"/>
  <c r="AE196" i="3"/>
  <c r="AD196" i="3"/>
  <c r="AC196" i="3"/>
  <c r="AB196" i="3"/>
  <c r="AA196" i="3"/>
  <c r="Z196" i="3"/>
  <c r="AK195" i="3"/>
  <c r="AJ195" i="3"/>
  <c r="AI195" i="3"/>
  <c r="AH195" i="3"/>
  <c r="AG195" i="3"/>
  <c r="AF195" i="3"/>
  <c r="AE195" i="3"/>
  <c r="AD195" i="3"/>
  <c r="AC195" i="3"/>
  <c r="AB195" i="3"/>
  <c r="AA195" i="3"/>
  <c r="Z195" i="3"/>
  <c r="AK194" i="3"/>
  <c r="AJ194" i="3"/>
  <c r="AI194" i="3"/>
  <c r="AH194" i="3"/>
  <c r="AG194" i="3"/>
  <c r="AF194" i="3"/>
  <c r="AE194" i="3"/>
  <c r="AD194" i="3"/>
  <c r="AC194" i="3"/>
  <c r="AB194" i="3"/>
  <c r="AA194" i="3"/>
  <c r="Z194" i="3"/>
  <c r="AK193" i="3"/>
  <c r="AJ193" i="3"/>
  <c r="AI193" i="3"/>
  <c r="AH193" i="3"/>
  <c r="AG193" i="3"/>
  <c r="AF193" i="3"/>
  <c r="AE193" i="3"/>
  <c r="AD193" i="3"/>
  <c r="AC193" i="3"/>
  <c r="AB193" i="3"/>
  <c r="AA193" i="3"/>
  <c r="Z193" i="3"/>
  <c r="AK192" i="3"/>
  <c r="AJ192" i="3"/>
  <c r="AI192" i="3"/>
  <c r="AH192" i="3"/>
  <c r="AG192" i="3"/>
  <c r="AF192" i="3"/>
  <c r="AE192" i="3"/>
  <c r="AD192" i="3"/>
  <c r="AC192" i="3"/>
  <c r="AB192" i="3"/>
  <c r="AA192" i="3"/>
  <c r="Z192" i="3"/>
  <c r="AK191" i="3"/>
  <c r="AJ191" i="3"/>
  <c r="AI191" i="3"/>
  <c r="AH191" i="3"/>
  <c r="AG191" i="3"/>
  <c r="AF191" i="3"/>
  <c r="AE191" i="3"/>
  <c r="AD191" i="3"/>
  <c r="AC191" i="3"/>
  <c r="AB191" i="3"/>
  <c r="AA191" i="3"/>
  <c r="Z191" i="3"/>
  <c r="AK190" i="3"/>
  <c r="AJ190" i="3"/>
  <c r="AI190" i="3"/>
  <c r="AH190" i="3"/>
  <c r="AG190" i="3"/>
  <c r="AF190" i="3"/>
  <c r="AE190" i="3"/>
  <c r="AD190" i="3"/>
  <c r="AC190" i="3"/>
  <c r="AB190" i="3"/>
  <c r="AA190" i="3"/>
  <c r="Z190" i="3"/>
  <c r="AK189" i="3"/>
  <c r="AJ189" i="3"/>
  <c r="AI189" i="3"/>
  <c r="AH189" i="3"/>
  <c r="AG189" i="3"/>
  <c r="AF189" i="3"/>
  <c r="AE189" i="3"/>
  <c r="AD189" i="3"/>
  <c r="AC189" i="3"/>
  <c r="AB189" i="3"/>
  <c r="AA189" i="3"/>
  <c r="Z189" i="3"/>
  <c r="AK188" i="3"/>
  <c r="AJ188" i="3"/>
  <c r="AI188" i="3"/>
  <c r="AH188" i="3"/>
  <c r="AG188" i="3"/>
  <c r="AF188" i="3"/>
  <c r="AE188" i="3"/>
  <c r="AD188" i="3"/>
  <c r="AC188" i="3"/>
  <c r="AB188" i="3"/>
  <c r="AA188" i="3"/>
  <c r="Z188" i="3"/>
  <c r="AK187" i="3"/>
  <c r="AJ187" i="3"/>
  <c r="AI187" i="3"/>
  <c r="AH187" i="3"/>
  <c r="AG187" i="3"/>
  <c r="AF187" i="3"/>
  <c r="AE187" i="3"/>
  <c r="AD187" i="3"/>
  <c r="AC187" i="3"/>
  <c r="AB187" i="3"/>
  <c r="AA187" i="3"/>
  <c r="Z187" i="3"/>
  <c r="AK186" i="3"/>
  <c r="AJ186" i="3"/>
  <c r="AI186" i="3"/>
  <c r="AH186" i="3"/>
  <c r="AG186" i="3"/>
  <c r="AF186" i="3"/>
  <c r="AE186" i="3"/>
  <c r="AD186" i="3"/>
  <c r="AC186" i="3"/>
  <c r="AB186" i="3"/>
  <c r="AA186" i="3"/>
  <c r="Z186" i="3"/>
  <c r="AK185" i="3"/>
  <c r="AJ185" i="3"/>
  <c r="AI185" i="3"/>
  <c r="AH185" i="3"/>
  <c r="AG185" i="3"/>
  <c r="AF185" i="3"/>
  <c r="AE185" i="3"/>
  <c r="AD185" i="3"/>
  <c r="AC185" i="3"/>
  <c r="AB185" i="3"/>
  <c r="AA185" i="3"/>
  <c r="Z185" i="3"/>
  <c r="AK184" i="3"/>
  <c r="AJ184" i="3"/>
  <c r="AI184" i="3"/>
  <c r="AH184" i="3"/>
  <c r="AG184" i="3"/>
  <c r="AF184" i="3"/>
  <c r="AE184" i="3"/>
  <c r="AD184" i="3"/>
  <c r="AC184" i="3"/>
  <c r="AB184" i="3"/>
  <c r="AA184" i="3"/>
  <c r="Z184" i="3"/>
  <c r="AK183" i="3"/>
  <c r="AJ183" i="3"/>
  <c r="AI183" i="3"/>
  <c r="AH183" i="3"/>
  <c r="AG183" i="3"/>
  <c r="AF183" i="3"/>
  <c r="AE183" i="3"/>
  <c r="AD183" i="3"/>
  <c r="AC183" i="3"/>
  <c r="AB183" i="3"/>
  <c r="AA183" i="3"/>
  <c r="Z183" i="3"/>
  <c r="AA10" i="3" s="1"/>
  <c r="AK177" i="3"/>
  <c r="AJ177" i="3"/>
  <c r="AI177" i="3"/>
  <c r="AH177" i="3"/>
  <c r="AG177" i="3"/>
  <c r="AF177" i="3"/>
  <c r="AE177" i="3"/>
  <c r="AD177" i="3"/>
  <c r="AC177" i="3"/>
  <c r="AB177" i="3"/>
  <c r="AA177" i="3"/>
  <c r="Z177" i="3"/>
  <c r="AK176" i="3"/>
  <c r="AJ176" i="3"/>
  <c r="AI176" i="3"/>
  <c r="AH176" i="3"/>
  <c r="AG176" i="3"/>
  <c r="AF176" i="3"/>
  <c r="AE176" i="3"/>
  <c r="AD176" i="3"/>
  <c r="AC176" i="3"/>
  <c r="AB176" i="3"/>
  <c r="AA176" i="3"/>
  <c r="Z176" i="3"/>
  <c r="AK175" i="3"/>
  <c r="AJ175" i="3"/>
  <c r="AI175" i="3"/>
  <c r="AH175" i="3"/>
  <c r="AG175" i="3"/>
  <c r="AF175" i="3"/>
  <c r="AE175" i="3"/>
  <c r="AD175" i="3"/>
  <c r="AC175" i="3"/>
  <c r="AB175" i="3"/>
  <c r="AA175" i="3"/>
  <c r="Z175" i="3"/>
  <c r="AK174" i="3"/>
  <c r="AJ174" i="3"/>
  <c r="AI174" i="3"/>
  <c r="AH174" i="3"/>
  <c r="AG174" i="3"/>
  <c r="AF174" i="3"/>
  <c r="AE174" i="3"/>
  <c r="AD174" i="3"/>
  <c r="AC174" i="3"/>
  <c r="AB174" i="3"/>
  <c r="AA174" i="3"/>
  <c r="Z174" i="3"/>
  <c r="AK173" i="3"/>
  <c r="AJ173" i="3"/>
  <c r="AI173" i="3"/>
  <c r="AH173" i="3"/>
  <c r="AG173" i="3"/>
  <c r="AF173" i="3"/>
  <c r="AE173" i="3"/>
  <c r="AD173" i="3"/>
  <c r="AC173" i="3"/>
  <c r="AB173" i="3"/>
  <c r="AA173" i="3"/>
  <c r="Z173" i="3"/>
  <c r="AK172" i="3"/>
  <c r="AJ172" i="3"/>
  <c r="AI172" i="3"/>
  <c r="AH172" i="3"/>
  <c r="AG172" i="3"/>
  <c r="AF172" i="3"/>
  <c r="AE172" i="3"/>
  <c r="AD172" i="3"/>
  <c r="AC172" i="3"/>
  <c r="AB172" i="3"/>
  <c r="AA172" i="3"/>
  <c r="Z172" i="3"/>
  <c r="AK171" i="3"/>
  <c r="AJ171" i="3"/>
  <c r="AI171" i="3"/>
  <c r="AH171" i="3"/>
  <c r="AG171" i="3"/>
  <c r="AF171" i="3"/>
  <c r="AE171" i="3"/>
  <c r="AD171" i="3"/>
  <c r="AC171" i="3"/>
  <c r="AB171" i="3"/>
  <c r="AA171" i="3"/>
  <c r="Z171" i="3"/>
  <c r="AK170" i="3"/>
  <c r="AJ170" i="3"/>
  <c r="AI170" i="3"/>
  <c r="AH170" i="3"/>
  <c r="AG170" i="3"/>
  <c r="AF170" i="3"/>
  <c r="AE170" i="3"/>
  <c r="AD170" i="3"/>
  <c r="AC170" i="3"/>
  <c r="AB170" i="3"/>
  <c r="AA170" i="3"/>
  <c r="Z170" i="3"/>
  <c r="AK169" i="3"/>
  <c r="AJ169" i="3"/>
  <c r="AI169" i="3"/>
  <c r="AH169" i="3"/>
  <c r="AG169" i="3"/>
  <c r="AF169" i="3"/>
  <c r="AE169" i="3"/>
  <c r="AD169" i="3"/>
  <c r="AC169" i="3"/>
  <c r="AB169" i="3"/>
  <c r="AA169" i="3"/>
  <c r="Z169" i="3"/>
  <c r="AK168" i="3"/>
  <c r="AJ168" i="3"/>
  <c r="AI168" i="3"/>
  <c r="AH168" i="3"/>
  <c r="AG168" i="3"/>
  <c r="AF168" i="3"/>
  <c r="AE168" i="3"/>
  <c r="AD168" i="3"/>
  <c r="AC168" i="3"/>
  <c r="AB168" i="3"/>
  <c r="AA168" i="3"/>
  <c r="Z168" i="3"/>
  <c r="AK167" i="3"/>
  <c r="AJ167" i="3"/>
  <c r="AI167" i="3"/>
  <c r="AH167" i="3"/>
  <c r="AG167" i="3"/>
  <c r="AF167" i="3"/>
  <c r="AE167" i="3"/>
  <c r="AD167" i="3"/>
  <c r="AC167" i="3"/>
  <c r="AB167" i="3"/>
  <c r="AA167" i="3"/>
  <c r="Z167" i="3"/>
  <c r="AK166" i="3"/>
  <c r="AJ166" i="3"/>
  <c r="AI166" i="3"/>
  <c r="AH166" i="3"/>
  <c r="AG166" i="3"/>
  <c r="AF166" i="3"/>
  <c r="AE166" i="3"/>
  <c r="AD166" i="3"/>
  <c r="AC166" i="3"/>
  <c r="AB166" i="3"/>
  <c r="AA166" i="3"/>
  <c r="Z166" i="3"/>
  <c r="AK165" i="3"/>
  <c r="AJ165" i="3"/>
  <c r="AI165" i="3"/>
  <c r="AH165" i="3"/>
  <c r="AG165" i="3"/>
  <c r="AF165" i="3"/>
  <c r="AE165" i="3"/>
  <c r="AD165" i="3"/>
  <c r="AC165" i="3"/>
  <c r="AB165" i="3"/>
  <c r="AA165" i="3"/>
  <c r="Z165" i="3"/>
  <c r="AK164" i="3"/>
  <c r="AJ164" i="3"/>
  <c r="AI164" i="3"/>
  <c r="AH164" i="3"/>
  <c r="AG164" i="3"/>
  <c r="AF164" i="3"/>
  <c r="AE164" i="3"/>
  <c r="AD164" i="3"/>
  <c r="AC164" i="3"/>
  <c r="AB164" i="3"/>
  <c r="AA164" i="3"/>
  <c r="Z164" i="3"/>
  <c r="AA9" i="3" s="1"/>
  <c r="AK158" i="3"/>
  <c r="AJ158" i="3"/>
  <c r="AI158" i="3"/>
  <c r="AH158" i="3"/>
  <c r="AG158" i="3"/>
  <c r="AF158" i="3"/>
  <c r="AE158" i="3"/>
  <c r="AD158" i="3"/>
  <c r="AC158" i="3"/>
  <c r="AB158" i="3"/>
  <c r="AA158" i="3"/>
  <c r="Z158" i="3"/>
  <c r="AK157" i="3"/>
  <c r="AJ157" i="3"/>
  <c r="AI157" i="3"/>
  <c r="AH157" i="3"/>
  <c r="AG157" i="3"/>
  <c r="AF157" i="3"/>
  <c r="AE157" i="3"/>
  <c r="AD157" i="3"/>
  <c r="AC157" i="3"/>
  <c r="AB157" i="3"/>
  <c r="AA157" i="3"/>
  <c r="Z157" i="3"/>
  <c r="AK156" i="3"/>
  <c r="AJ156" i="3"/>
  <c r="AI156" i="3"/>
  <c r="AH156" i="3"/>
  <c r="AG156" i="3"/>
  <c r="AF156" i="3"/>
  <c r="AE156" i="3"/>
  <c r="AD156" i="3"/>
  <c r="AC156" i="3"/>
  <c r="AB156" i="3"/>
  <c r="AA156" i="3"/>
  <c r="Z156" i="3"/>
  <c r="AK155" i="3"/>
  <c r="AJ155" i="3"/>
  <c r="AI155" i="3"/>
  <c r="AH155" i="3"/>
  <c r="AG155" i="3"/>
  <c r="AF155" i="3"/>
  <c r="AE155" i="3"/>
  <c r="AD155" i="3"/>
  <c r="AC155" i="3"/>
  <c r="AB155" i="3"/>
  <c r="AA155" i="3"/>
  <c r="Z155" i="3"/>
  <c r="AK154" i="3"/>
  <c r="AJ154" i="3"/>
  <c r="AI154" i="3"/>
  <c r="AH154" i="3"/>
  <c r="AG154" i="3"/>
  <c r="AF154" i="3"/>
  <c r="AE154" i="3"/>
  <c r="AD154" i="3"/>
  <c r="AC154" i="3"/>
  <c r="AB154" i="3"/>
  <c r="AA154" i="3"/>
  <c r="Z154" i="3"/>
  <c r="AK153" i="3"/>
  <c r="AJ153" i="3"/>
  <c r="AI153" i="3"/>
  <c r="AH153" i="3"/>
  <c r="AG153" i="3"/>
  <c r="AF153" i="3"/>
  <c r="AE153" i="3"/>
  <c r="AD153" i="3"/>
  <c r="AC153" i="3"/>
  <c r="AB153" i="3"/>
  <c r="AA153" i="3"/>
  <c r="Z153" i="3"/>
  <c r="AK152" i="3"/>
  <c r="AJ152" i="3"/>
  <c r="AI152" i="3"/>
  <c r="AH152" i="3"/>
  <c r="AG152" i="3"/>
  <c r="AF152" i="3"/>
  <c r="AE152" i="3"/>
  <c r="AD152" i="3"/>
  <c r="AC152" i="3"/>
  <c r="AB152" i="3"/>
  <c r="AA152" i="3"/>
  <c r="Z152" i="3"/>
  <c r="AK151" i="3"/>
  <c r="AJ151" i="3"/>
  <c r="AI151" i="3"/>
  <c r="AH151" i="3"/>
  <c r="AG151" i="3"/>
  <c r="AF151" i="3"/>
  <c r="AE151" i="3"/>
  <c r="AD151" i="3"/>
  <c r="AC151" i="3"/>
  <c r="AB151" i="3"/>
  <c r="AA151" i="3"/>
  <c r="Z151" i="3"/>
  <c r="AK150" i="3"/>
  <c r="AJ150" i="3"/>
  <c r="AI150" i="3"/>
  <c r="AH150" i="3"/>
  <c r="AG150" i="3"/>
  <c r="AF150" i="3"/>
  <c r="AE150" i="3"/>
  <c r="AD150" i="3"/>
  <c r="AC150" i="3"/>
  <c r="AB150" i="3"/>
  <c r="AA150" i="3"/>
  <c r="Z150" i="3"/>
  <c r="AK149" i="3"/>
  <c r="AJ149" i="3"/>
  <c r="AI149" i="3"/>
  <c r="AH149" i="3"/>
  <c r="AG149" i="3"/>
  <c r="AF149" i="3"/>
  <c r="AE149" i="3"/>
  <c r="AD149" i="3"/>
  <c r="AC149" i="3"/>
  <c r="AB149" i="3"/>
  <c r="AA149" i="3"/>
  <c r="Z149" i="3"/>
  <c r="AK148" i="3"/>
  <c r="AJ148" i="3"/>
  <c r="AI148" i="3"/>
  <c r="AH148" i="3"/>
  <c r="AG148" i="3"/>
  <c r="AF148" i="3"/>
  <c r="AE148" i="3"/>
  <c r="AD148" i="3"/>
  <c r="AC148" i="3"/>
  <c r="AB148" i="3"/>
  <c r="AA148" i="3"/>
  <c r="Z148" i="3"/>
  <c r="AK147" i="3"/>
  <c r="AJ147" i="3"/>
  <c r="AI147" i="3"/>
  <c r="AH147" i="3"/>
  <c r="AG147" i="3"/>
  <c r="AF147" i="3"/>
  <c r="AE147" i="3"/>
  <c r="AD147" i="3"/>
  <c r="AC147" i="3"/>
  <c r="AB147" i="3"/>
  <c r="AA147" i="3"/>
  <c r="Z147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AK145" i="3"/>
  <c r="AJ145" i="3"/>
  <c r="AI145" i="3"/>
  <c r="AH145" i="3"/>
  <c r="AG145" i="3"/>
  <c r="AF145" i="3"/>
  <c r="AE145" i="3"/>
  <c r="AD145" i="3"/>
  <c r="AC145" i="3"/>
  <c r="AB145" i="3"/>
  <c r="AA145" i="3"/>
  <c r="Z145" i="3"/>
  <c r="AK139" i="3"/>
  <c r="AJ139" i="3"/>
  <c r="AI139" i="3"/>
  <c r="AH139" i="3"/>
  <c r="AG139" i="3"/>
  <c r="AF139" i="3"/>
  <c r="AE139" i="3"/>
  <c r="AD139" i="3"/>
  <c r="AC139" i="3"/>
  <c r="AB139" i="3"/>
  <c r="AA139" i="3"/>
  <c r="Z139" i="3"/>
  <c r="AK138" i="3"/>
  <c r="AJ138" i="3"/>
  <c r="AI138" i="3"/>
  <c r="AH138" i="3"/>
  <c r="AG138" i="3"/>
  <c r="AF138" i="3"/>
  <c r="AE138" i="3"/>
  <c r="AD138" i="3"/>
  <c r="AC138" i="3"/>
  <c r="AB138" i="3"/>
  <c r="AA138" i="3"/>
  <c r="Z138" i="3"/>
  <c r="AK137" i="3"/>
  <c r="AJ137" i="3"/>
  <c r="AI137" i="3"/>
  <c r="AH137" i="3"/>
  <c r="AG137" i="3"/>
  <c r="AF137" i="3"/>
  <c r="AE137" i="3"/>
  <c r="AD137" i="3"/>
  <c r="AC137" i="3"/>
  <c r="AB137" i="3"/>
  <c r="AA137" i="3"/>
  <c r="Z137" i="3"/>
  <c r="AK136" i="3"/>
  <c r="AJ136" i="3"/>
  <c r="AI136" i="3"/>
  <c r="AH136" i="3"/>
  <c r="AG136" i="3"/>
  <c r="AF136" i="3"/>
  <c r="AE136" i="3"/>
  <c r="AD136" i="3"/>
  <c r="AC136" i="3"/>
  <c r="AB136" i="3"/>
  <c r="AA136" i="3"/>
  <c r="Z136" i="3"/>
  <c r="AK135" i="3"/>
  <c r="AJ135" i="3"/>
  <c r="AI135" i="3"/>
  <c r="AH135" i="3"/>
  <c r="AG135" i="3"/>
  <c r="AF135" i="3"/>
  <c r="AE135" i="3"/>
  <c r="AD135" i="3"/>
  <c r="AC135" i="3"/>
  <c r="AB135" i="3"/>
  <c r="AA135" i="3"/>
  <c r="Z135" i="3"/>
  <c r="AK134" i="3"/>
  <c r="AJ134" i="3"/>
  <c r="AI134" i="3"/>
  <c r="AH134" i="3"/>
  <c r="AG134" i="3"/>
  <c r="AF134" i="3"/>
  <c r="AE134" i="3"/>
  <c r="AD134" i="3"/>
  <c r="AC134" i="3"/>
  <c r="AB134" i="3"/>
  <c r="AA134" i="3"/>
  <c r="Z134" i="3"/>
  <c r="AK133" i="3"/>
  <c r="AJ133" i="3"/>
  <c r="AI133" i="3"/>
  <c r="AH133" i="3"/>
  <c r="AG133" i="3"/>
  <c r="AF133" i="3"/>
  <c r="AE133" i="3"/>
  <c r="AD133" i="3"/>
  <c r="AC133" i="3"/>
  <c r="AB133" i="3"/>
  <c r="AA133" i="3"/>
  <c r="Z133" i="3"/>
  <c r="AK132" i="3"/>
  <c r="AJ132" i="3"/>
  <c r="AI132" i="3"/>
  <c r="AH132" i="3"/>
  <c r="AG132" i="3"/>
  <c r="AF132" i="3"/>
  <c r="AE132" i="3"/>
  <c r="AD132" i="3"/>
  <c r="AC132" i="3"/>
  <c r="AB132" i="3"/>
  <c r="AA132" i="3"/>
  <c r="Z132" i="3"/>
  <c r="AK131" i="3"/>
  <c r="AJ131" i="3"/>
  <c r="AI131" i="3"/>
  <c r="AH131" i="3"/>
  <c r="AG131" i="3"/>
  <c r="AF131" i="3"/>
  <c r="AE131" i="3"/>
  <c r="AD131" i="3"/>
  <c r="AC131" i="3"/>
  <c r="AB131" i="3"/>
  <c r="AA131" i="3"/>
  <c r="Z131" i="3"/>
  <c r="AK130" i="3"/>
  <c r="AJ130" i="3"/>
  <c r="AI130" i="3"/>
  <c r="AH130" i="3"/>
  <c r="AG130" i="3"/>
  <c r="AF130" i="3"/>
  <c r="AE130" i="3"/>
  <c r="AD130" i="3"/>
  <c r="AC130" i="3"/>
  <c r="AB130" i="3"/>
  <c r="AA130" i="3"/>
  <c r="Z130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AK128" i="3"/>
  <c r="AJ128" i="3"/>
  <c r="AI128" i="3"/>
  <c r="AH128" i="3"/>
  <c r="AG128" i="3"/>
  <c r="AF128" i="3"/>
  <c r="AE128" i="3"/>
  <c r="AD128" i="3"/>
  <c r="AC128" i="3"/>
  <c r="AB128" i="3"/>
  <c r="AA128" i="3"/>
  <c r="Z128" i="3"/>
  <c r="AK127" i="3"/>
  <c r="AJ127" i="3"/>
  <c r="AI127" i="3"/>
  <c r="AH127" i="3"/>
  <c r="AG127" i="3"/>
  <c r="AF127" i="3"/>
  <c r="AE127" i="3"/>
  <c r="AD127" i="3"/>
  <c r="AC127" i="3"/>
  <c r="AB127" i="3"/>
  <c r="AA127" i="3"/>
  <c r="Z127" i="3"/>
  <c r="AK126" i="3"/>
  <c r="AJ126" i="3"/>
  <c r="AI126" i="3"/>
  <c r="AH126" i="3"/>
  <c r="AG126" i="3"/>
  <c r="AF126" i="3"/>
  <c r="AE126" i="3"/>
  <c r="AD126" i="3"/>
  <c r="AC126" i="3"/>
  <c r="AB126" i="3"/>
  <c r="AA126" i="3"/>
  <c r="Z126" i="3"/>
  <c r="AA7" i="3" s="1"/>
  <c r="AK120" i="3"/>
  <c r="AJ120" i="3"/>
  <c r="AI120" i="3"/>
  <c r="AH120" i="3"/>
  <c r="AG120" i="3"/>
  <c r="AF120" i="3"/>
  <c r="AE120" i="3"/>
  <c r="AD120" i="3"/>
  <c r="AC120" i="3"/>
  <c r="AB120" i="3"/>
  <c r="AA120" i="3"/>
  <c r="Z120" i="3"/>
  <c r="AK119" i="3"/>
  <c r="AJ119" i="3"/>
  <c r="AI119" i="3"/>
  <c r="AH119" i="3"/>
  <c r="AG119" i="3"/>
  <c r="AF119" i="3"/>
  <c r="AE119" i="3"/>
  <c r="AD119" i="3"/>
  <c r="AC119" i="3"/>
  <c r="AB119" i="3"/>
  <c r="AA119" i="3"/>
  <c r="Z119" i="3"/>
  <c r="AK118" i="3"/>
  <c r="AJ118" i="3"/>
  <c r="AI118" i="3"/>
  <c r="AH118" i="3"/>
  <c r="AG118" i="3"/>
  <c r="AF118" i="3"/>
  <c r="AE118" i="3"/>
  <c r="AD118" i="3"/>
  <c r="AC118" i="3"/>
  <c r="AB118" i="3"/>
  <c r="AA118" i="3"/>
  <c r="Z118" i="3"/>
  <c r="AK117" i="3"/>
  <c r="AJ117" i="3"/>
  <c r="AI117" i="3"/>
  <c r="AH117" i="3"/>
  <c r="AG117" i="3"/>
  <c r="AF117" i="3"/>
  <c r="AE117" i="3"/>
  <c r="AD117" i="3"/>
  <c r="AC117" i="3"/>
  <c r="AB117" i="3"/>
  <c r="AA117" i="3"/>
  <c r="Z117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AK115" i="3"/>
  <c r="AJ115" i="3"/>
  <c r="AI115" i="3"/>
  <c r="AH115" i="3"/>
  <c r="AG115" i="3"/>
  <c r="AF115" i="3"/>
  <c r="AE115" i="3"/>
  <c r="AD115" i="3"/>
  <c r="AC115" i="3"/>
  <c r="AB115" i="3"/>
  <c r="AA115" i="3"/>
  <c r="Z115" i="3"/>
  <c r="AK114" i="3"/>
  <c r="AJ114" i="3"/>
  <c r="AI114" i="3"/>
  <c r="AH114" i="3"/>
  <c r="AG114" i="3"/>
  <c r="AF114" i="3"/>
  <c r="AE114" i="3"/>
  <c r="AD114" i="3"/>
  <c r="AC114" i="3"/>
  <c r="AB114" i="3"/>
  <c r="AA114" i="3"/>
  <c r="Z114" i="3"/>
  <c r="AK113" i="3"/>
  <c r="AJ113" i="3"/>
  <c r="AI113" i="3"/>
  <c r="AH113" i="3"/>
  <c r="AG113" i="3"/>
  <c r="AF113" i="3"/>
  <c r="AE113" i="3"/>
  <c r="AD113" i="3"/>
  <c r="AC113" i="3"/>
  <c r="AB113" i="3"/>
  <c r="AA113" i="3"/>
  <c r="Z113" i="3"/>
  <c r="AK112" i="3"/>
  <c r="AJ112" i="3"/>
  <c r="AI112" i="3"/>
  <c r="AH112" i="3"/>
  <c r="AG112" i="3"/>
  <c r="AF112" i="3"/>
  <c r="AE112" i="3"/>
  <c r="AD112" i="3"/>
  <c r="AC112" i="3"/>
  <c r="AB112" i="3"/>
  <c r="AA112" i="3"/>
  <c r="Z112" i="3"/>
  <c r="AK111" i="3"/>
  <c r="AJ111" i="3"/>
  <c r="AI111" i="3"/>
  <c r="AH111" i="3"/>
  <c r="AG111" i="3"/>
  <c r="AF111" i="3"/>
  <c r="AE111" i="3"/>
  <c r="AD111" i="3"/>
  <c r="AC111" i="3"/>
  <c r="AB111" i="3"/>
  <c r="AA111" i="3"/>
  <c r="Z111" i="3"/>
  <c r="AK110" i="3"/>
  <c r="AJ110" i="3"/>
  <c r="AI110" i="3"/>
  <c r="AH110" i="3"/>
  <c r="AG110" i="3"/>
  <c r="AF110" i="3"/>
  <c r="AE110" i="3"/>
  <c r="AD110" i="3"/>
  <c r="AC110" i="3"/>
  <c r="AB110" i="3"/>
  <c r="AA110" i="3"/>
  <c r="Z110" i="3"/>
  <c r="AK109" i="3"/>
  <c r="AJ109" i="3"/>
  <c r="AI109" i="3"/>
  <c r="AH109" i="3"/>
  <c r="AG109" i="3"/>
  <c r="AF109" i="3"/>
  <c r="AE109" i="3"/>
  <c r="AD109" i="3"/>
  <c r="AC109" i="3"/>
  <c r="AB109" i="3"/>
  <c r="AA109" i="3"/>
  <c r="Z109" i="3"/>
  <c r="AK108" i="3"/>
  <c r="AJ108" i="3"/>
  <c r="AI108" i="3"/>
  <c r="AH108" i="3"/>
  <c r="AG108" i="3"/>
  <c r="AF108" i="3"/>
  <c r="AE108" i="3"/>
  <c r="AD108" i="3"/>
  <c r="AC108" i="3"/>
  <c r="AB108" i="3"/>
  <c r="AA108" i="3"/>
  <c r="Z108" i="3"/>
  <c r="AK107" i="3"/>
  <c r="AJ107" i="3"/>
  <c r="AI107" i="3"/>
  <c r="AH107" i="3"/>
  <c r="AG107" i="3"/>
  <c r="AF107" i="3"/>
  <c r="AE107" i="3"/>
  <c r="AD107" i="3"/>
  <c r="AC107" i="3"/>
  <c r="AB107" i="3"/>
  <c r="AA107" i="3"/>
  <c r="Z107" i="3"/>
  <c r="AA6" i="3" s="1"/>
  <c r="AK101" i="3"/>
  <c r="AJ101" i="3"/>
  <c r="AI101" i="3"/>
  <c r="AH101" i="3"/>
  <c r="AG101" i="3"/>
  <c r="AF101" i="3"/>
  <c r="AE101" i="3"/>
  <c r="AD101" i="3"/>
  <c r="AC101" i="3"/>
  <c r="AB101" i="3"/>
  <c r="AA101" i="3"/>
  <c r="Z101" i="3"/>
  <c r="AK100" i="3"/>
  <c r="AJ100" i="3"/>
  <c r="AI100" i="3"/>
  <c r="AH100" i="3"/>
  <c r="AG100" i="3"/>
  <c r="AF100" i="3"/>
  <c r="AE100" i="3"/>
  <c r="AD100" i="3"/>
  <c r="AC100" i="3"/>
  <c r="AB100" i="3"/>
  <c r="AA100" i="3"/>
  <c r="Z100" i="3"/>
  <c r="AK99" i="3"/>
  <c r="AJ99" i="3"/>
  <c r="AI99" i="3"/>
  <c r="AH99" i="3"/>
  <c r="AG99" i="3"/>
  <c r="AF99" i="3"/>
  <c r="AE99" i="3"/>
  <c r="AD99" i="3"/>
  <c r="AC99" i="3"/>
  <c r="AB99" i="3"/>
  <c r="AA99" i="3"/>
  <c r="Z99" i="3"/>
  <c r="AK98" i="3"/>
  <c r="AJ98" i="3"/>
  <c r="AI98" i="3"/>
  <c r="AH98" i="3"/>
  <c r="AG98" i="3"/>
  <c r="AF98" i="3"/>
  <c r="AE98" i="3"/>
  <c r="AD98" i="3"/>
  <c r="AC98" i="3"/>
  <c r="AB98" i="3"/>
  <c r="AA98" i="3"/>
  <c r="Z98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AK96" i="3"/>
  <c r="AJ96" i="3"/>
  <c r="AI96" i="3"/>
  <c r="AH96" i="3"/>
  <c r="AG96" i="3"/>
  <c r="AF96" i="3"/>
  <c r="AE96" i="3"/>
  <c r="AD96" i="3"/>
  <c r="AC96" i="3"/>
  <c r="AB96" i="3"/>
  <c r="AA96" i="3"/>
  <c r="Z96" i="3"/>
  <c r="AK95" i="3"/>
  <c r="AJ95" i="3"/>
  <c r="AI95" i="3"/>
  <c r="AH95" i="3"/>
  <c r="AG95" i="3"/>
  <c r="AF95" i="3"/>
  <c r="AE95" i="3"/>
  <c r="AD95" i="3"/>
  <c r="AC95" i="3"/>
  <c r="AB95" i="3"/>
  <c r="AA95" i="3"/>
  <c r="Z95" i="3"/>
  <c r="AK94" i="3"/>
  <c r="AJ94" i="3"/>
  <c r="AI94" i="3"/>
  <c r="AH94" i="3"/>
  <c r="AG94" i="3"/>
  <c r="AF94" i="3"/>
  <c r="AE94" i="3"/>
  <c r="AD94" i="3"/>
  <c r="AC94" i="3"/>
  <c r="AB94" i="3"/>
  <c r="AA94" i="3"/>
  <c r="Z94" i="3"/>
  <c r="AK93" i="3"/>
  <c r="AJ93" i="3"/>
  <c r="AI93" i="3"/>
  <c r="AH93" i="3"/>
  <c r="AG93" i="3"/>
  <c r="AF93" i="3"/>
  <c r="AE93" i="3"/>
  <c r="AD93" i="3"/>
  <c r="AC93" i="3"/>
  <c r="AB93" i="3"/>
  <c r="AA93" i="3"/>
  <c r="Z93" i="3"/>
  <c r="AK92" i="3"/>
  <c r="AJ92" i="3"/>
  <c r="AI92" i="3"/>
  <c r="AH92" i="3"/>
  <c r="AG92" i="3"/>
  <c r="AF92" i="3"/>
  <c r="AE92" i="3"/>
  <c r="AD92" i="3"/>
  <c r="AC92" i="3"/>
  <c r="AB92" i="3"/>
  <c r="AA92" i="3"/>
  <c r="Z92" i="3"/>
  <c r="AK91" i="3"/>
  <c r="AJ91" i="3"/>
  <c r="AI91" i="3"/>
  <c r="AH91" i="3"/>
  <c r="AG91" i="3"/>
  <c r="AF91" i="3"/>
  <c r="AE91" i="3"/>
  <c r="AD91" i="3"/>
  <c r="AC91" i="3"/>
  <c r="AB91" i="3"/>
  <c r="AA91" i="3"/>
  <c r="Z91" i="3"/>
  <c r="AK90" i="3"/>
  <c r="AJ90" i="3"/>
  <c r="AI90" i="3"/>
  <c r="AH90" i="3"/>
  <c r="AG90" i="3"/>
  <c r="AF90" i="3"/>
  <c r="AE90" i="3"/>
  <c r="AD90" i="3"/>
  <c r="AC90" i="3"/>
  <c r="AB90" i="3"/>
  <c r="AA90" i="3"/>
  <c r="Z90" i="3"/>
  <c r="AK89" i="3"/>
  <c r="AJ89" i="3"/>
  <c r="AI89" i="3"/>
  <c r="AH89" i="3"/>
  <c r="AG89" i="3"/>
  <c r="AF89" i="3"/>
  <c r="AE89" i="3"/>
  <c r="AD89" i="3"/>
  <c r="AC89" i="3"/>
  <c r="AB89" i="3"/>
  <c r="AA89" i="3"/>
  <c r="Z89" i="3"/>
  <c r="AK88" i="3"/>
  <c r="AJ88" i="3"/>
  <c r="AI88" i="3"/>
  <c r="AH88" i="3"/>
  <c r="AG88" i="3"/>
  <c r="AF88" i="3"/>
  <c r="AE88" i="3"/>
  <c r="AD88" i="3"/>
  <c r="AC88" i="3"/>
  <c r="AB88" i="3"/>
  <c r="AA88" i="3"/>
  <c r="Z88" i="3"/>
  <c r="AA5" i="3" s="1"/>
  <c r="AK82" i="3"/>
  <c r="AJ82" i="3"/>
  <c r="AI82" i="3"/>
  <c r="AH82" i="3"/>
  <c r="AG82" i="3"/>
  <c r="AF82" i="3"/>
  <c r="AE82" i="3"/>
  <c r="AD82" i="3"/>
  <c r="AC82" i="3"/>
  <c r="AB82" i="3"/>
  <c r="AA82" i="3"/>
  <c r="Z82" i="3"/>
  <c r="AK81" i="3"/>
  <c r="AJ81" i="3"/>
  <c r="AI81" i="3"/>
  <c r="AH81" i="3"/>
  <c r="AG81" i="3"/>
  <c r="AF81" i="3"/>
  <c r="AE81" i="3"/>
  <c r="AD81" i="3"/>
  <c r="AC81" i="3"/>
  <c r="AB81" i="3"/>
  <c r="AA81" i="3"/>
  <c r="Z81" i="3"/>
  <c r="AK80" i="3"/>
  <c r="AJ80" i="3"/>
  <c r="AI80" i="3"/>
  <c r="AH80" i="3"/>
  <c r="AG80" i="3"/>
  <c r="AF80" i="3"/>
  <c r="AE80" i="3"/>
  <c r="AD80" i="3"/>
  <c r="AC80" i="3"/>
  <c r="AB80" i="3"/>
  <c r="AA80" i="3"/>
  <c r="Z80" i="3"/>
  <c r="AK79" i="3"/>
  <c r="AJ79" i="3"/>
  <c r="AI79" i="3"/>
  <c r="AH79" i="3"/>
  <c r="AG79" i="3"/>
  <c r="AF79" i="3"/>
  <c r="AE79" i="3"/>
  <c r="AD79" i="3"/>
  <c r="AC79" i="3"/>
  <c r="AB79" i="3"/>
  <c r="AA79" i="3"/>
  <c r="Z79" i="3"/>
  <c r="AK78" i="3"/>
  <c r="AJ78" i="3"/>
  <c r="AI78" i="3"/>
  <c r="AH78" i="3"/>
  <c r="AG78" i="3"/>
  <c r="AF78" i="3"/>
  <c r="AE78" i="3"/>
  <c r="AD78" i="3"/>
  <c r="AC78" i="3"/>
  <c r="AB78" i="3"/>
  <c r="AA78" i="3"/>
  <c r="Z78" i="3"/>
  <c r="AK77" i="3"/>
  <c r="AJ77" i="3"/>
  <c r="AI77" i="3"/>
  <c r="AH77" i="3"/>
  <c r="AG77" i="3"/>
  <c r="AF77" i="3"/>
  <c r="AE77" i="3"/>
  <c r="AD77" i="3"/>
  <c r="AC77" i="3"/>
  <c r="AB77" i="3"/>
  <c r="AA77" i="3"/>
  <c r="Z77" i="3"/>
  <c r="AK76" i="3"/>
  <c r="AJ76" i="3"/>
  <c r="AI76" i="3"/>
  <c r="AH76" i="3"/>
  <c r="AG76" i="3"/>
  <c r="AF76" i="3"/>
  <c r="AE76" i="3"/>
  <c r="AD76" i="3"/>
  <c r="AC76" i="3"/>
  <c r="AB76" i="3"/>
  <c r="AA76" i="3"/>
  <c r="Z76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AK74" i="3"/>
  <c r="AJ74" i="3"/>
  <c r="AI74" i="3"/>
  <c r="AH74" i="3"/>
  <c r="AG74" i="3"/>
  <c r="AF74" i="3"/>
  <c r="AE74" i="3"/>
  <c r="AD74" i="3"/>
  <c r="AC74" i="3"/>
  <c r="AB74" i="3"/>
  <c r="AA74" i="3"/>
  <c r="Z74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AK72" i="3"/>
  <c r="AJ72" i="3"/>
  <c r="AI72" i="3"/>
  <c r="AH72" i="3"/>
  <c r="AG72" i="3"/>
  <c r="AF72" i="3"/>
  <c r="AE72" i="3"/>
  <c r="AD72" i="3"/>
  <c r="AC72" i="3"/>
  <c r="AB72" i="3"/>
  <c r="AA72" i="3"/>
  <c r="Z72" i="3"/>
  <c r="AK71" i="3"/>
  <c r="AJ71" i="3"/>
  <c r="AI71" i="3"/>
  <c r="AH71" i="3"/>
  <c r="AG71" i="3"/>
  <c r="AF71" i="3"/>
  <c r="AE71" i="3"/>
  <c r="AD71" i="3"/>
  <c r="AC71" i="3"/>
  <c r="AB71" i="3"/>
  <c r="AA71" i="3"/>
  <c r="Z71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AK63" i="3"/>
  <c r="AJ63" i="3"/>
  <c r="AI63" i="3"/>
  <c r="AH63" i="3"/>
  <c r="AG63" i="3"/>
  <c r="AF63" i="3"/>
  <c r="AE63" i="3"/>
  <c r="AD63" i="3"/>
  <c r="AC63" i="3"/>
  <c r="AB63" i="3"/>
  <c r="AA63" i="3"/>
  <c r="Z63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AK61" i="3"/>
  <c r="AJ61" i="3"/>
  <c r="AI61" i="3"/>
  <c r="AH61" i="3"/>
  <c r="AG61" i="3"/>
  <c r="AF61" i="3"/>
  <c r="AE61" i="3"/>
  <c r="AD61" i="3"/>
  <c r="AC61" i="3"/>
  <c r="AB61" i="3"/>
  <c r="AA61" i="3"/>
  <c r="Z61" i="3"/>
  <c r="AK60" i="3"/>
  <c r="AJ60" i="3"/>
  <c r="AI60" i="3"/>
  <c r="AH60" i="3"/>
  <c r="AG60" i="3"/>
  <c r="AF60" i="3"/>
  <c r="AE60" i="3"/>
  <c r="AD60" i="3"/>
  <c r="AC60" i="3"/>
  <c r="AB60" i="3"/>
  <c r="AA60" i="3"/>
  <c r="Z60" i="3"/>
  <c r="AK59" i="3"/>
  <c r="AJ59" i="3"/>
  <c r="AI59" i="3"/>
  <c r="AH59" i="3"/>
  <c r="AG59" i="3"/>
  <c r="AF59" i="3"/>
  <c r="AE59" i="3"/>
  <c r="AD59" i="3"/>
  <c r="AC59" i="3"/>
  <c r="AB59" i="3"/>
  <c r="AA59" i="3"/>
  <c r="Z59" i="3"/>
  <c r="AK58" i="3"/>
  <c r="AJ58" i="3"/>
  <c r="AI58" i="3"/>
  <c r="AH58" i="3"/>
  <c r="AG58" i="3"/>
  <c r="AF58" i="3"/>
  <c r="AE58" i="3"/>
  <c r="AD58" i="3"/>
  <c r="AC58" i="3"/>
  <c r="AB58" i="3"/>
  <c r="AA58" i="3"/>
  <c r="Z58" i="3"/>
  <c r="AK57" i="3"/>
  <c r="AJ57" i="3"/>
  <c r="AI57" i="3"/>
  <c r="AH57" i="3"/>
  <c r="AG57" i="3"/>
  <c r="AF57" i="3"/>
  <c r="AE57" i="3"/>
  <c r="AD57" i="3"/>
  <c r="AC57" i="3"/>
  <c r="AB57" i="3"/>
  <c r="AA57" i="3"/>
  <c r="Z57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AK55" i="3"/>
  <c r="AJ55" i="3"/>
  <c r="AI55" i="3"/>
  <c r="AH55" i="3"/>
  <c r="AG55" i="3"/>
  <c r="AF55" i="3"/>
  <c r="AE55" i="3"/>
  <c r="AD55" i="3"/>
  <c r="AC55" i="3"/>
  <c r="AB55" i="3"/>
  <c r="AA55" i="3"/>
  <c r="Z55" i="3"/>
  <c r="AK54" i="3"/>
  <c r="AJ54" i="3"/>
  <c r="AI54" i="3"/>
  <c r="AH54" i="3"/>
  <c r="AG54" i="3"/>
  <c r="AF54" i="3"/>
  <c r="AE54" i="3"/>
  <c r="AD54" i="3"/>
  <c r="AC54" i="3"/>
  <c r="AB54" i="3"/>
  <c r="AA54" i="3"/>
  <c r="Z54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AK52" i="3"/>
  <c r="AJ52" i="3"/>
  <c r="AI52" i="3"/>
  <c r="AH52" i="3"/>
  <c r="AG52" i="3"/>
  <c r="AF52" i="3"/>
  <c r="AE52" i="3"/>
  <c r="AD52" i="3"/>
  <c r="AC52" i="3"/>
  <c r="AB52" i="3"/>
  <c r="AA52" i="3"/>
  <c r="Z52" i="3"/>
  <c r="AK51" i="3"/>
  <c r="AJ51" i="3"/>
  <c r="AI51" i="3"/>
  <c r="AH51" i="3"/>
  <c r="AG51" i="3"/>
  <c r="AF51" i="3"/>
  <c r="AE51" i="3"/>
  <c r="AD51" i="3"/>
  <c r="AC51" i="3"/>
  <c r="AB51" i="3"/>
  <c r="AA51" i="3"/>
  <c r="Z51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AA3" i="3" s="1"/>
  <c r="AB3" i="3" s="1"/>
  <c r="AK44" i="3"/>
  <c r="AJ44" i="3"/>
  <c r="AI44" i="3"/>
  <c r="AH44" i="3"/>
  <c r="AG44" i="3"/>
  <c r="AF44" i="3"/>
  <c r="AE44" i="3"/>
  <c r="AD44" i="3"/>
  <c r="AC44" i="3"/>
  <c r="AB44" i="3"/>
  <c r="AA44" i="3"/>
  <c r="Z44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AK40" i="3"/>
  <c r="AJ40" i="3"/>
  <c r="AI40" i="3"/>
  <c r="AH40" i="3"/>
  <c r="AG40" i="3"/>
  <c r="AF40" i="3"/>
  <c r="AE40" i="3"/>
  <c r="AD40" i="3"/>
  <c r="AC40" i="3"/>
  <c r="AB40" i="3"/>
  <c r="AA40" i="3"/>
  <c r="Z40" i="3"/>
  <c r="AK39" i="3"/>
  <c r="AJ39" i="3"/>
  <c r="AI39" i="3"/>
  <c r="AH39" i="3"/>
  <c r="AG39" i="3"/>
  <c r="AF39" i="3"/>
  <c r="AE39" i="3"/>
  <c r="AD39" i="3"/>
  <c r="AC39" i="3"/>
  <c r="AB39" i="3"/>
  <c r="AA39" i="3"/>
  <c r="Z39" i="3"/>
  <c r="AK38" i="3"/>
  <c r="AJ38" i="3"/>
  <c r="AI38" i="3"/>
  <c r="AH38" i="3"/>
  <c r="AG38" i="3"/>
  <c r="AF38" i="3"/>
  <c r="AE38" i="3"/>
  <c r="AD38" i="3"/>
  <c r="AC38" i="3"/>
  <c r="AB38" i="3"/>
  <c r="AA38" i="3"/>
  <c r="Z38" i="3"/>
  <c r="AK37" i="3"/>
  <c r="AJ37" i="3"/>
  <c r="AI37" i="3"/>
  <c r="AH37" i="3"/>
  <c r="AG37" i="3"/>
  <c r="AF37" i="3"/>
  <c r="AE37" i="3"/>
  <c r="AD37" i="3"/>
  <c r="AC37" i="3"/>
  <c r="AB37" i="3"/>
  <c r="AA37" i="3"/>
  <c r="Z37" i="3"/>
  <c r="AK36" i="3"/>
  <c r="AJ36" i="3"/>
  <c r="AI36" i="3"/>
  <c r="AH36" i="3"/>
  <c r="AG36" i="3"/>
  <c r="AF36" i="3"/>
  <c r="AE36" i="3"/>
  <c r="AD36" i="3"/>
  <c r="AC36" i="3"/>
  <c r="AB36" i="3"/>
  <c r="AA36" i="3"/>
  <c r="Z36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AK34" i="3"/>
  <c r="AJ34" i="3"/>
  <c r="AI34" i="3"/>
  <c r="AH34" i="3"/>
  <c r="AG34" i="3"/>
  <c r="AF34" i="3"/>
  <c r="AE34" i="3"/>
  <c r="AD34" i="3"/>
  <c r="AC34" i="3"/>
  <c r="AB34" i="3"/>
  <c r="AA34" i="3"/>
  <c r="Z34" i="3"/>
  <c r="AK33" i="3"/>
  <c r="AJ33" i="3"/>
  <c r="AI33" i="3"/>
  <c r="AH33" i="3"/>
  <c r="AG33" i="3"/>
  <c r="AF33" i="3"/>
  <c r="AE33" i="3"/>
  <c r="AD33" i="3"/>
  <c r="AC33" i="3"/>
  <c r="AB33" i="3"/>
  <c r="AA33" i="3"/>
  <c r="Z33" i="3"/>
  <c r="AK32" i="3"/>
  <c r="AJ32" i="3"/>
  <c r="AI32" i="3"/>
  <c r="AH32" i="3"/>
  <c r="AG32" i="3"/>
  <c r="AF32" i="3"/>
  <c r="AE32" i="3"/>
  <c r="AD32" i="3"/>
  <c r="AC32" i="3"/>
  <c r="AB32" i="3"/>
  <c r="AA32" i="3"/>
  <c r="AK31" i="3"/>
  <c r="AJ31" i="3"/>
  <c r="AI31" i="3"/>
  <c r="AH31" i="3"/>
  <c r="AG31" i="3"/>
  <c r="AF31" i="3"/>
  <c r="AE31" i="3"/>
  <c r="AD31" i="3"/>
  <c r="AC31" i="3"/>
  <c r="AB31" i="3"/>
  <c r="AA31" i="3"/>
  <c r="Z31" i="3"/>
  <c r="Z32" i="3"/>
  <c r="W196" i="3"/>
  <c r="W195" i="3"/>
  <c r="W194" i="3"/>
  <c r="W193" i="3"/>
  <c r="W192" i="3"/>
  <c r="W191" i="3"/>
  <c r="W190" i="3"/>
  <c r="W189" i="3"/>
  <c r="W188" i="3"/>
  <c r="W187" i="3"/>
  <c r="W186" i="3"/>
  <c r="W185" i="3"/>
  <c r="W184" i="3"/>
  <c r="W183" i="3"/>
  <c r="W177" i="3"/>
  <c r="W176" i="3"/>
  <c r="W175" i="3"/>
  <c r="W174" i="3"/>
  <c r="W173" i="3"/>
  <c r="W172" i="3"/>
  <c r="W171" i="3"/>
  <c r="W170" i="3"/>
  <c r="W169" i="3"/>
  <c r="W168" i="3"/>
  <c r="W167" i="3"/>
  <c r="W166" i="3"/>
  <c r="W165" i="3"/>
  <c r="W164" i="3"/>
  <c r="W158" i="3"/>
  <c r="W157" i="3"/>
  <c r="W156" i="3"/>
  <c r="W155" i="3"/>
  <c r="W154" i="3"/>
  <c r="W153" i="3"/>
  <c r="W152" i="3"/>
  <c r="W151" i="3"/>
  <c r="W150" i="3"/>
  <c r="W149" i="3"/>
  <c r="W148" i="3"/>
  <c r="W147" i="3"/>
  <c r="W146" i="3"/>
  <c r="W145" i="3"/>
  <c r="W139" i="3"/>
  <c r="W138" i="3"/>
  <c r="W137" i="3"/>
  <c r="W136" i="3"/>
  <c r="W135" i="3"/>
  <c r="W134" i="3"/>
  <c r="W133" i="3"/>
  <c r="W132" i="3"/>
  <c r="W131" i="3"/>
  <c r="W130" i="3"/>
  <c r="W129" i="3"/>
  <c r="W128" i="3"/>
  <c r="W127" i="3"/>
  <c r="W126" i="3"/>
  <c r="W120" i="3"/>
  <c r="W119" i="3"/>
  <c r="W118" i="3"/>
  <c r="W117" i="3"/>
  <c r="W116" i="3"/>
  <c r="W115" i="3"/>
  <c r="W114" i="3"/>
  <c r="W113" i="3"/>
  <c r="W112" i="3"/>
  <c r="W111" i="3"/>
  <c r="W110" i="3"/>
  <c r="W109" i="3"/>
  <c r="W108" i="3"/>
  <c r="W107" i="3"/>
  <c r="W101" i="3"/>
  <c r="W100" i="3"/>
  <c r="W99" i="3"/>
  <c r="W98" i="3"/>
  <c r="W97" i="3"/>
  <c r="W96" i="3"/>
  <c r="W95" i="3"/>
  <c r="W94" i="3"/>
  <c r="W93" i="3"/>
  <c r="W92" i="3"/>
  <c r="W91" i="3"/>
  <c r="W90" i="3"/>
  <c r="W89" i="3"/>
  <c r="W88" i="3"/>
  <c r="W82" i="3"/>
  <c r="W81" i="3"/>
  <c r="W80" i="3"/>
  <c r="W79" i="3"/>
  <c r="W78" i="3"/>
  <c r="W77" i="3"/>
  <c r="W76" i="3"/>
  <c r="W75" i="3"/>
  <c r="W74" i="3"/>
  <c r="W73" i="3"/>
  <c r="W72" i="3"/>
  <c r="W71" i="3"/>
  <c r="W70" i="3"/>
  <c r="W69" i="3"/>
  <c r="W63" i="3"/>
  <c r="W62" i="3"/>
  <c r="W61" i="3"/>
  <c r="W60" i="3"/>
  <c r="W59" i="3"/>
  <c r="W58" i="3"/>
  <c r="W57" i="3"/>
  <c r="W56" i="3"/>
  <c r="W55" i="3"/>
  <c r="W54" i="3"/>
  <c r="W53" i="3"/>
  <c r="W52" i="3"/>
  <c r="W51" i="3"/>
  <c r="W50" i="3"/>
  <c r="W44" i="3"/>
  <c r="W43" i="3"/>
  <c r="W42" i="3"/>
  <c r="W41" i="3"/>
  <c r="W40" i="3"/>
  <c r="W39" i="3"/>
  <c r="W38" i="3"/>
  <c r="W37" i="3"/>
  <c r="W36" i="3"/>
  <c r="W35" i="3"/>
  <c r="W34" i="3"/>
  <c r="W33" i="3"/>
  <c r="W32" i="3"/>
  <c r="W31" i="3"/>
  <c r="V196" i="3"/>
  <c r="V195" i="3"/>
  <c r="V194" i="3"/>
  <c r="V193" i="3"/>
  <c r="V192" i="3"/>
  <c r="V191" i="3"/>
  <c r="V190" i="3"/>
  <c r="V189" i="3"/>
  <c r="V188" i="3"/>
  <c r="V187" i="3"/>
  <c r="V186" i="3"/>
  <c r="V185" i="3"/>
  <c r="V184" i="3"/>
  <c r="V183" i="3"/>
  <c r="V177" i="3"/>
  <c r="V176" i="3"/>
  <c r="V175" i="3"/>
  <c r="V174" i="3"/>
  <c r="V173" i="3"/>
  <c r="V172" i="3"/>
  <c r="V171" i="3"/>
  <c r="V170" i="3"/>
  <c r="V169" i="3"/>
  <c r="V168" i="3"/>
  <c r="V167" i="3"/>
  <c r="V166" i="3"/>
  <c r="V165" i="3"/>
  <c r="V164" i="3"/>
  <c r="V158" i="3"/>
  <c r="V157" i="3"/>
  <c r="V156" i="3"/>
  <c r="V155" i="3"/>
  <c r="V154" i="3"/>
  <c r="V153" i="3"/>
  <c r="V152" i="3"/>
  <c r="V151" i="3"/>
  <c r="V150" i="3"/>
  <c r="V149" i="3"/>
  <c r="V148" i="3"/>
  <c r="V147" i="3"/>
  <c r="V146" i="3"/>
  <c r="V145" i="3"/>
  <c r="V139" i="3"/>
  <c r="V138" i="3"/>
  <c r="V137" i="3"/>
  <c r="V136" i="3"/>
  <c r="V135" i="3"/>
  <c r="V134" i="3"/>
  <c r="V133" i="3"/>
  <c r="V132" i="3"/>
  <c r="V131" i="3"/>
  <c r="V130" i="3"/>
  <c r="V129" i="3"/>
  <c r="V128" i="3"/>
  <c r="V127" i="3"/>
  <c r="V126" i="3"/>
  <c r="V120" i="3"/>
  <c r="V119" i="3"/>
  <c r="V118" i="3"/>
  <c r="V117" i="3"/>
  <c r="V116" i="3"/>
  <c r="V115" i="3"/>
  <c r="V114" i="3"/>
  <c r="V113" i="3"/>
  <c r="V112" i="3"/>
  <c r="V111" i="3"/>
  <c r="V110" i="3"/>
  <c r="V109" i="3"/>
  <c r="V108" i="3"/>
  <c r="V107" i="3"/>
  <c r="V101" i="3"/>
  <c r="V100" i="3"/>
  <c r="V99" i="3"/>
  <c r="V98" i="3"/>
  <c r="V97" i="3"/>
  <c r="V96" i="3"/>
  <c r="V95" i="3"/>
  <c r="V94" i="3"/>
  <c r="V93" i="3"/>
  <c r="V92" i="3"/>
  <c r="V91" i="3"/>
  <c r="V90" i="3"/>
  <c r="V89" i="3"/>
  <c r="V88" i="3"/>
  <c r="V82" i="3"/>
  <c r="V81" i="3"/>
  <c r="V80" i="3"/>
  <c r="V79" i="3"/>
  <c r="V78" i="3"/>
  <c r="V77" i="3"/>
  <c r="V76" i="3"/>
  <c r="V75" i="3"/>
  <c r="V74" i="3"/>
  <c r="V73" i="3"/>
  <c r="V72" i="3"/>
  <c r="V71" i="3"/>
  <c r="V70" i="3"/>
  <c r="V69" i="3"/>
  <c r="V63" i="3"/>
  <c r="V62" i="3"/>
  <c r="V61" i="3"/>
  <c r="V60" i="3"/>
  <c r="V59" i="3"/>
  <c r="V58" i="3"/>
  <c r="V57" i="3"/>
  <c r="V56" i="3"/>
  <c r="V55" i="3"/>
  <c r="V54" i="3"/>
  <c r="V53" i="3"/>
  <c r="V52" i="3"/>
  <c r="V51" i="3"/>
  <c r="V50" i="3"/>
  <c r="V44" i="3"/>
  <c r="V43" i="3"/>
  <c r="V42" i="3"/>
  <c r="V41" i="3"/>
  <c r="V40" i="3"/>
  <c r="V39" i="3"/>
  <c r="V38" i="3"/>
  <c r="V37" i="3"/>
  <c r="V36" i="3"/>
  <c r="V35" i="3"/>
  <c r="V34" i="3"/>
  <c r="V33" i="3"/>
  <c r="V32" i="3"/>
  <c r="V31" i="3"/>
  <c r="U196" i="3"/>
  <c r="U195" i="3"/>
  <c r="U194" i="3"/>
  <c r="U193" i="3"/>
  <c r="U192" i="3"/>
  <c r="U191" i="3"/>
  <c r="U190" i="3"/>
  <c r="U189" i="3"/>
  <c r="U188" i="3"/>
  <c r="U187" i="3"/>
  <c r="U186" i="3"/>
  <c r="U185" i="3"/>
  <c r="U184" i="3"/>
  <c r="U183" i="3"/>
  <c r="U177" i="3"/>
  <c r="U176" i="3"/>
  <c r="U175" i="3"/>
  <c r="U174" i="3"/>
  <c r="U173" i="3"/>
  <c r="U172" i="3"/>
  <c r="U171" i="3"/>
  <c r="U170" i="3"/>
  <c r="U169" i="3"/>
  <c r="U168" i="3"/>
  <c r="U167" i="3"/>
  <c r="U166" i="3"/>
  <c r="U165" i="3"/>
  <c r="U164" i="3"/>
  <c r="U158" i="3"/>
  <c r="U157" i="3"/>
  <c r="U156" i="3"/>
  <c r="U155" i="3"/>
  <c r="U154" i="3"/>
  <c r="U153" i="3"/>
  <c r="U152" i="3"/>
  <c r="U151" i="3"/>
  <c r="U150" i="3"/>
  <c r="U149" i="3"/>
  <c r="U148" i="3"/>
  <c r="U147" i="3"/>
  <c r="U146" i="3"/>
  <c r="U145" i="3"/>
  <c r="U139" i="3"/>
  <c r="U138" i="3"/>
  <c r="U137" i="3"/>
  <c r="U136" i="3"/>
  <c r="U135" i="3"/>
  <c r="U134" i="3"/>
  <c r="U133" i="3"/>
  <c r="U132" i="3"/>
  <c r="U131" i="3"/>
  <c r="U130" i="3"/>
  <c r="U129" i="3"/>
  <c r="U128" i="3"/>
  <c r="U127" i="3"/>
  <c r="U126" i="3"/>
  <c r="U120" i="3"/>
  <c r="U119" i="3"/>
  <c r="U118" i="3"/>
  <c r="U117" i="3"/>
  <c r="U116" i="3"/>
  <c r="U115" i="3"/>
  <c r="U114" i="3"/>
  <c r="U113" i="3"/>
  <c r="U112" i="3"/>
  <c r="U111" i="3"/>
  <c r="U110" i="3"/>
  <c r="U109" i="3"/>
  <c r="U108" i="3"/>
  <c r="U107" i="3"/>
  <c r="U101" i="3"/>
  <c r="U100" i="3"/>
  <c r="U99" i="3"/>
  <c r="U98" i="3"/>
  <c r="U97" i="3"/>
  <c r="U96" i="3"/>
  <c r="U95" i="3"/>
  <c r="U94" i="3"/>
  <c r="U93" i="3"/>
  <c r="U92" i="3"/>
  <c r="U91" i="3"/>
  <c r="U90" i="3"/>
  <c r="U89" i="3"/>
  <c r="U88" i="3"/>
  <c r="U82" i="3"/>
  <c r="U81" i="3"/>
  <c r="U80" i="3"/>
  <c r="U79" i="3"/>
  <c r="U78" i="3"/>
  <c r="U77" i="3"/>
  <c r="U76" i="3"/>
  <c r="U75" i="3"/>
  <c r="U74" i="3"/>
  <c r="U73" i="3"/>
  <c r="U72" i="3"/>
  <c r="U71" i="3"/>
  <c r="U70" i="3"/>
  <c r="U69" i="3"/>
  <c r="U63" i="3"/>
  <c r="U62" i="3"/>
  <c r="U61" i="3"/>
  <c r="U60" i="3"/>
  <c r="U59" i="3"/>
  <c r="U58" i="3"/>
  <c r="U57" i="3"/>
  <c r="U56" i="3"/>
  <c r="U55" i="3"/>
  <c r="U54" i="3"/>
  <c r="U53" i="3"/>
  <c r="U52" i="3"/>
  <c r="U51" i="3"/>
  <c r="U50" i="3"/>
  <c r="U44" i="3"/>
  <c r="U43" i="3"/>
  <c r="U42" i="3"/>
  <c r="U41" i="3"/>
  <c r="U40" i="3"/>
  <c r="U39" i="3"/>
  <c r="U38" i="3"/>
  <c r="U37" i="3"/>
  <c r="U36" i="3"/>
  <c r="U35" i="3"/>
  <c r="U34" i="3"/>
  <c r="U33" i="3"/>
  <c r="U32" i="3"/>
  <c r="U31" i="3"/>
  <c r="T196" i="3"/>
  <c r="T195" i="3"/>
  <c r="T194" i="3"/>
  <c r="T193" i="3"/>
  <c r="T192" i="3"/>
  <c r="T191" i="3"/>
  <c r="T190" i="3"/>
  <c r="T189" i="3"/>
  <c r="T188" i="3"/>
  <c r="T187" i="3"/>
  <c r="T186" i="3"/>
  <c r="T185" i="3"/>
  <c r="T184" i="3"/>
  <c r="T183" i="3"/>
  <c r="T177" i="3"/>
  <c r="T176" i="3"/>
  <c r="T175" i="3"/>
  <c r="T174" i="3"/>
  <c r="T173" i="3"/>
  <c r="T172" i="3"/>
  <c r="T171" i="3"/>
  <c r="T170" i="3"/>
  <c r="T169" i="3"/>
  <c r="T168" i="3"/>
  <c r="T167" i="3"/>
  <c r="T166" i="3"/>
  <c r="T165" i="3"/>
  <c r="T164" i="3"/>
  <c r="T158" i="3"/>
  <c r="T157" i="3"/>
  <c r="T156" i="3"/>
  <c r="T155" i="3"/>
  <c r="T154" i="3"/>
  <c r="T153" i="3"/>
  <c r="T152" i="3"/>
  <c r="T151" i="3"/>
  <c r="T150" i="3"/>
  <c r="T149" i="3"/>
  <c r="T148" i="3"/>
  <c r="T147" i="3"/>
  <c r="T146" i="3"/>
  <c r="T145" i="3"/>
  <c r="T139" i="3"/>
  <c r="T138" i="3"/>
  <c r="T137" i="3"/>
  <c r="T136" i="3"/>
  <c r="T135" i="3"/>
  <c r="T134" i="3"/>
  <c r="T133" i="3"/>
  <c r="T132" i="3"/>
  <c r="T131" i="3"/>
  <c r="T130" i="3"/>
  <c r="T129" i="3"/>
  <c r="T128" i="3"/>
  <c r="T127" i="3"/>
  <c r="T126" i="3"/>
  <c r="T120" i="3"/>
  <c r="T119" i="3"/>
  <c r="T118" i="3"/>
  <c r="T117" i="3"/>
  <c r="T116" i="3"/>
  <c r="T115" i="3"/>
  <c r="T114" i="3"/>
  <c r="T113" i="3"/>
  <c r="T112" i="3"/>
  <c r="T111" i="3"/>
  <c r="T110" i="3"/>
  <c r="T109" i="3"/>
  <c r="T108" i="3"/>
  <c r="T107" i="3"/>
  <c r="T101" i="3"/>
  <c r="T100" i="3"/>
  <c r="T99" i="3"/>
  <c r="T98" i="3"/>
  <c r="T97" i="3"/>
  <c r="T96" i="3"/>
  <c r="T95" i="3"/>
  <c r="T94" i="3"/>
  <c r="T93" i="3"/>
  <c r="T92" i="3"/>
  <c r="T91" i="3"/>
  <c r="T90" i="3"/>
  <c r="T89" i="3"/>
  <c r="T88" i="3"/>
  <c r="T82" i="3"/>
  <c r="T81" i="3"/>
  <c r="T80" i="3"/>
  <c r="T79" i="3"/>
  <c r="T78" i="3"/>
  <c r="T77" i="3"/>
  <c r="T76" i="3"/>
  <c r="T75" i="3"/>
  <c r="T74" i="3"/>
  <c r="T73" i="3"/>
  <c r="T72" i="3"/>
  <c r="T71" i="3"/>
  <c r="T70" i="3"/>
  <c r="T69" i="3"/>
  <c r="T63" i="3"/>
  <c r="T62" i="3"/>
  <c r="T61" i="3"/>
  <c r="T60" i="3"/>
  <c r="T59" i="3"/>
  <c r="T58" i="3"/>
  <c r="T57" i="3"/>
  <c r="T56" i="3"/>
  <c r="T55" i="3"/>
  <c r="T54" i="3"/>
  <c r="T53" i="3"/>
  <c r="T52" i="3"/>
  <c r="T51" i="3"/>
  <c r="T50" i="3"/>
  <c r="T44" i="3"/>
  <c r="T43" i="3"/>
  <c r="T42" i="3"/>
  <c r="T41" i="3"/>
  <c r="T40" i="3"/>
  <c r="T39" i="3"/>
  <c r="T38" i="3"/>
  <c r="T37" i="3"/>
  <c r="T36" i="3"/>
  <c r="T35" i="3"/>
  <c r="T34" i="3"/>
  <c r="T33" i="3"/>
  <c r="T32" i="3"/>
  <c r="T31" i="3"/>
  <c r="S196" i="3"/>
  <c r="S195" i="3"/>
  <c r="S194" i="3"/>
  <c r="S193" i="3"/>
  <c r="S192" i="3"/>
  <c r="S191" i="3"/>
  <c r="S190" i="3"/>
  <c r="S189" i="3"/>
  <c r="S188" i="3"/>
  <c r="S187" i="3"/>
  <c r="S186" i="3"/>
  <c r="S185" i="3"/>
  <c r="S184" i="3"/>
  <c r="S183" i="3"/>
  <c r="S177" i="3"/>
  <c r="S176" i="3"/>
  <c r="S175" i="3"/>
  <c r="S174" i="3"/>
  <c r="S173" i="3"/>
  <c r="S172" i="3"/>
  <c r="S171" i="3"/>
  <c r="S170" i="3"/>
  <c r="S169" i="3"/>
  <c r="S168" i="3"/>
  <c r="S167" i="3"/>
  <c r="S166" i="3"/>
  <c r="S165" i="3"/>
  <c r="S164" i="3"/>
  <c r="S158" i="3"/>
  <c r="S157" i="3"/>
  <c r="S156" i="3"/>
  <c r="S155" i="3"/>
  <c r="S154" i="3"/>
  <c r="S153" i="3"/>
  <c r="S152" i="3"/>
  <c r="S151" i="3"/>
  <c r="S150" i="3"/>
  <c r="S149" i="3"/>
  <c r="S148" i="3"/>
  <c r="S147" i="3"/>
  <c r="S146" i="3"/>
  <c r="S145" i="3"/>
  <c r="S139" i="3"/>
  <c r="S138" i="3"/>
  <c r="S137" i="3"/>
  <c r="S136" i="3"/>
  <c r="S135" i="3"/>
  <c r="S134" i="3"/>
  <c r="S133" i="3"/>
  <c r="S132" i="3"/>
  <c r="S131" i="3"/>
  <c r="S130" i="3"/>
  <c r="S129" i="3"/>
  <c r="S128" i="3"/>
  <c r="S127" i="3"/>
  <c r="S126" i="3"/>
  <c r="S120" i="3"/>
  <c r="S119" i="3"/>
  <c r="S118" i="3"/>
  <c r="S117" i="3"/>
  <c r="S116" i="3"/>
  <c r="S115" i="3"/>
  <c r="S114" i="3"/>
  <c r="S113" i="3"/>
  <c r="S112" i="3"/>
  <c r="S111" i="3"/>
  <c r="S110" i="3"/>
  <c r="S109" i="3"/>
  <c r="S108" i="3"/>
  <c r="S107" i="3"/>
  <c r="S101" i="3"/>
  <c r="S100" i="3"/>
  <c r="S99" i="3"/>
  <c r="S98" i="3"/>
  <c r="S97" i="3"/>
  <c r="S96" i="3"/>
  <c r="S95" i="3"/>
  <c r="S94" i="3"/>
  <c r="S93" i="3"/>
  <c r="S92" i="3"/>
  <c r="S91" i="3"/>
  <c r="S90" i="3"/>
  <c r="S89" i="3"/>
  <c r="S88" i="3"/>
  <c r="S82" i="3"/>
  <c r="S81" i="3"/>
  <c r="S80" i="3"/>
  <c r="S79" i="3"/>
  <c r="S78" i="3"/>
  <c r="S77" i="3"/>
  <c r="S76" i="3"/>
  <c r="S75" i="3"/>
  <c r="S74" i="3"/>
  <c r="S73" i="3"/>
  <c r="S72" i="3"/>
  <c r="S71" i="3"/>
  <c r="S70" i="3"/>
  <c r="S69" i="3"/>
  <c r="S63" i="3"/>
  <c r="S62" i="3"/>
  <c r="S61" i="3"/>
  <c r="S60" i="3"/>
  <c r="S59" i="3"/>
  <c r="S58" i="3"/>
  <c r="S57" i="3"/>
  <c r="S56" i="3"/>
  <c r="S55" i="3"/>
  <c r="S54" i="3"/>
  <c r="S53" i="3"/>
  <c r="S52" i="3"/>
  <c r="S51" i="3"/>
  <c r="S50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N196" i="3"/>
  <c r="N195" i="3"/>
  <c r="N194" i="3"/>
  <c r="N193" i="3"/>
  <c r="N192" i="3"/>
  <c r="N191" i="3"/>
  <c r="N190" i="3"/>
  <c r="N189" i="3"/>
  <c r="N188" i="3"/>
  <c r="N187" i="3"/>
  <c r="N186" i="3"/>
  <c r="N185" i="3"/>
  <c r="N184" i="3"/>
  <c r="N183" i="3"/>
  <c r="N177" i="3"/>
  <c r="N176" i="3"/>
  <c r="N175" i="3"/>
  <c r="N174" i="3"/>
  <c r="N173" i="3"/>
  <c r="N172" i="3"/>
  <c r="N171" i="3"/>
  <c r="N170" i="3"/>
  <c r="N169" i="3"/>
  <c r="N168" i="3"/>
  <c r="N167" i="3"/>
  <c r="N166" i="3"/>
  <c r="N165" i="3"/>
  <c r="N164" i="3"/>
  <c r="N158" i="3"/>
  <c r="N157" i="3"/>
  <c r="N156" i="3"/>
  <c r="N155" i="3"/>
  <c r="N154" i="3"/>
  <c r="N153" i="3"/>
  <c r="N152" i="3"/>
  <c r="N151" i="3"/>
  <c r="N150" i="3"/>
  <c r="N149" i="3"/>
  <c r="N148" i="3"/>
  <c r="N147" i="3"/>
  <c r="N146" i="3"/>
  <c r="N145" i="3"/>
  <c r="N139" i="3"/>
  <c r="N138" i="3"/>
  <c r="N137" i="3"/>
  <c r="N136" i="3"/>
  <c r="N135" i="3"/>
  <c r="N134" i="3"/>
  <c r="N133" i="3"/>
  <c r="N132" i="3"/>
  <c r="N131" i="3"/>
  <c r="N130" i="3"/>
  <c r="N129" i="3"/>
  <c r="N128" i="3"/>
  <c r="N127" i="3"/>
  <c r="N126" i="3"/>
  <c r="N120" i="3"/>
  <c r="N119" i="3"/>
  <c r="N118" i="3"/>
  <c r="N117" i="3"/>
  <c r="N116" i="3"/>
  <c r="N115" i="3"/>
  <c r="N114" i="3"/>
  <c r="N113" i="3"/>
  <c r="N112" i="3"/>
  <c r="N111" i="3"/>
  <c r="N110" i="3"/>
  <c r="N109" i="3"/>
  <c r="N108" i="3"/>
  <c r="N107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AB8" i="3" l="1"/>
  <c r="AA4" i="3"/>
  <c r="AB4" i="3" s="1"/>
  <c r="AA8" i="3"/>
  <c r="AA2" i="3"/>
  <c r="AB2" i="3" s="1"/>
  <c r="AB6" i="3"/>
  <c r="AB7" i="3"/>
  <c r="AB9" i="3"/>
  <c r="AB5" i="3"/>
  <c r="AB10" i="3"/>
  <c r="M2" i="3"/>
  <c r="N2" i="3" s="1"/>
  <c r="M10" i="3"/>
  <c r="N10" i="3" s="1"/>
  <c r="M9" i="3"/>
  <c r="N9" i="3" s="1"/>
  <c r="M8" i="3"/>
  <c r="N8" i="3" s="1"/>
  <c r="M7" i="3"/>
  <c r="N7" i="3" s="1"/>
  <c r="M6" i="3"/>
  <c r="N6" i="3" s="1"/>
  <c r="M5" i="3"/>
  <c r="N5" i="3" s="1"/>
  <c r="M4" i="3"/>
  <c r="N4" i="3" s="1"/>
  <c r="L9" i="3"/>
  <c r="L8" i="3"/>
  <c r="L7" i="3"/>
  <c r="L6" i="3"/>
  <c r="L5" i="3"/>
  <c r="L4" i="3"/>
  <c r="L3" i="3"/>
  <c r="L1" i="3"/>
  <c r="L2" i="3"/>
  <c r="M3" i="3"/>
  <c r="N3" i="3" s="1"/>
  <c r="K11" i="3" l="1"/>
  <c r="Z1" i="3"/>
  <c r="Y11" i="3"/>
  <c r="K106" i="3"/>
  <c r="Z6" i="3"/>
  <c r="Y106" i="3"/>
  <c r="Z8" i="3"/>
  <c r="K144" i="3"/>
  <c r="Y144" i="3"/>
  <c r="K87" i="3"/>
  <c r="Z5" i="3"/>
  <c r="Y87" i="3"/>
  <c r="Z7" i="3"/>
  <c r="Y125" i="3"/>
  <c r="K125" i="3"/>
  <c r="B9" i="3"/>
  <c r="C9" i="3" s="1"/>
  <c r="K163" i="3"/>
  <c r="Z9" i="3"/>
  <c r="Y163" i="3"/>
  <c r="Z2" i="3"/>
  <c r="Y30" i="3"/>
  <c r="K30" i="3"/>
  <c r="Z3" i="3"/>
  <c r="Y49" i="3"/>
  <c r="K49" i="3"/>
  <c r="Y68" i="3"/>
  <c r="Z4" i="3"/>
  <c r="K68" i="3"/>
  <c r="B13" i="3"/>
  <c r="C13" i="3" s="1"/>
  <c r="C406" i="1"/>
  <c r="B406" i="1"/>
  <c r="A406" i="1"/>
  <c r="C405" i="1"/>
  <c r="B405" i="1"/>
  <c r="A405" i="1"/>
  <c r="C404" i="1"/>
  <c r="B404" i="1"/>
  <c r="A404" i="1"/>
  <c r="C362" i="1"/>
  <c r="B362" i="1"/>
  <c r="A362" i="1"/>
  <c r="C361" i="1"/>
  <c r="B361" i="1"/>
  <c r="A361" i="1"/>
  <c r="C360" i="1"/>
  <c r="B360" i="1"/>
  <c r="A360" i="1"/>
  <c r="C318" i="1"/>
  <c r="B318" i="1"/>
  <c r="A318" i="1"/>
  <c r="C317" i="1"/>
  <c r="B317" i="1"/>
  <c r="A317" i="1"/>
  <c r="C316" i="1"/>
  <c r="B316" i="1"/>
  <c r="A316" i="1"/>
  <c r="C274" i="1"/>
  <c r="B274" i="1"/>
  <c r="A274" i="1"/>
  <c r="C273" i="1"/>
  <c r="B273" i="1"/>
  <c r="A273" i="1"/>
  <c r="C272" i="1"/>
  <c r="B272" i="1"/>
  <c r="A272" i="1"/>
  <c r="C230" i="1"/>
  <c r="B230" i="1"/>
  <c r="A230" i="1"/>
  <c r="C229" i="1"/>
  <c r="B229" i="1"/>
  <c r="A229" i="1"/>
  <c r="C228" i="1"/>
  <c r="B228" i="1"/>
  <c r="A228" i="1"/>
  <c r="C186" i="1"/>
  <c r="B186" i="1"/>
  <c r="A186" i="1"/>
  <c r="C185" i="1"/>
  <c r="B185" i="1"/>
  <c r="A185" i="1"/>
  <c r="C184" i="1"/>
  <c r="B184" i="1"/>
  <c r="A184" i="1"/>
  <c r="C142" i="1"/>
  <c r="B142" i="1"/>
  <c r="A142" i="1"/>
  <c r="C141" i="1"/>
  <c r="B141" i="1"/>
  <c r="A141" i="1"/>
  <c r="C140" i="1"/>
  <c r="B140" i="1"/>
  <c r="A140" i="1"/>
  <c r="C98" i="1"/>
  <c r="B98" i="1"/>
  <c r="A98" i="1"/>
  <c r="C97" i="1"/>
  <c r="B97" i="1"/>
  <c r="A97" i="1"/>
  <c r="C96" i="1"/>
  <c r="B96" i="1"/>
  <c r="A96" i="1"/>
  <c r="C54" i="1"/>
  <c r="B54" i="1"/>
  <c r="A54" i="1"/>
  <c r="C53" i="1"/>
  <c r="B53" i="1"/>
  <c r="A53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40" i="1"/>
  <c r="B40" i="1"/>
  <c r="A40" i="1"/>
  <c r="C39" i="1"/>
  <c r="B39" i="1"/>
  <c r="A39" i="1"/>
  <c r="C38" i="1"/>
  <c r="B38" i="1"/>
  <c r="A38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  <c r="C32" i="1"/>
  <c r="B32" i="1"/>
  <c r="A32" i="1"/>
  <c r="C31" i="1"/>
  <c r="B31" i="1"/>
  <c r="A31" i="1"/>
  <c r="C30" i="1"/>
  <c r="B30" i="1"/>
  <c r="A30" i="1"/>
  <c r="C29" i="1"/>
  <c r="B29" i="1"/>
  <c r="A29" i="1"/>
  <c r="C28" i="1"/>
  <c r="B28" i="1"/>
  <c r="A28" i="1"/>
  <c r="C27" i="1"/>
  <c r="B27" i="1"/>
  <c r="A27" i="1"/>
  <c r="C26" i="1"/>
  <c r="B26" i="1"/>
  <c r="A26" i="1"/>
  <c r="C25" i="1"/>
  <c r="B25" i="1"/>
  <c r="A25" i="1"/>
  <c r="C24" i="1"/>
  <c r="B24" i="1"/>
  <c r="A24" i="1"/>
  <c r="C23" i="1"/>
  <c r="B23" i="1"/>
  <c r="A23" i="1"/>
  <c r="C22" i="1"/>
  <c r="B22" i="1"/>
  <c r="A22" i="1"/>
  <c r="C21" i="1"/>
  <c r="B21" i="1"/>
  <c r="A21" i="1"/>
  <c r="C20" i="1"/>
  <c r="B20" i="1"/>
  <c r="A20" i="1"/>
  <c r="C19" i="1"/>
  <c r="B19" i="1"/>
  <c r="A19" i="1"/>
  <c r="C18" i="1"/>
  <c r="B18" i="1"/>
  <c r="A18" i="1"/>
  <c r="C17" i="1"/>
  <c r="B17" i="1"/>
  <c r="A17" i="1"/>
  <c r="C16" i="1"/>
  <c r="B16" i="1"/>
  <c r="A16" i="1"/>
  <c r="C15" i="1"/>
  <c r="B15" i="1"/>
  <c r="A15" i="1"/>
  <c r="C14" i="1"/>
  <c r="B14" i="1"/>
  <c r="A13" i="1"/>
  <c r="A12" i="1"/>
  <c r="A11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B3" i="1"/>
  <c r="A3" i="1"/>
  <c r="C2" i="1"/>
  <c r="B2" i="1"/>
  <c r="A2" i="1"/>
  <c r="C1" i="1"/>
  <c r="B1" i="1"/>
  <c r="A1" i="1"/>
  <c r="C197" i="2"/>
  <c r="B197" i="2"/>
  <c r="A197" i="2"/>
  <c r="C182" i="2"/>
  <c r="B182" i="2"/>
  <c r="A182" i="2"/>
  <c r="C181" i="2"/>
  <c r="B181" i="2"/>
  <c r="A181" i="2"/>
  <c r="C180" i="2"/>
  <c r="B180" i="2"/>
  <c r="A180" i="2"/>
  <c r="C179" i="2"/>
  <c r="B179" i="2"/>
  <c r="A179" i="2"/>
  <c r="C178" i="2"/>
  <c r="B178" i="2"/>
  <c r="A178" i="2"/>
  <c r="C163" i="2"/>
  <c r="B163" i="2"/>
  <c r="A163" i="2"/>
  <c r="C162" i="2"/>
  <c r="B162" i="2"/>
  <c r="A162" i="2"/>
  <c r="C161" i="2"/>
  <c r="B161" i="2"/>
  <c r="A161" i="2"/>
  <c r="C160" i="2"/>
  <c r="B160" i="2"/>
  <c r="A160" i="2"/>
  <c r="C159" i="2"/>
  <c r="B159" i="2"/>
  <c r="A159" i="2"/>
  <c r="C144" i="2"/>
  <c r="B144" i="2"/>
  <c r="A144" i="2"/>
  <c r="C143" i="2"/>
  <c r="B143" i="2"/>
  <c r="A143" i="2"/>
  <c r="C142" i="2"/>
  <c r="B142" i="2"/>
  <c r="A142" i="2"/>
  <c r="C141" i="2"/>
  <c r="B141" i="2"/>
  <c r="A141" i="2"/>
  <c r="C140" i="2"/>
  <c r="B140" i="2"/>
  <c r="A140" i="2"/>
  <c r="C125" i="2"/>
  <c r="B125" i="2"/>
  <c r="A125" i="2"/>
  <c r="C124" i="2"/>
  <c r="B124" i="2"/>
  <c r="A124" i="2"/>
  <c r="C123" i="2"/>
  <c r="B123" i="2"/>
  <c r="A123" i="2"/>
  <c r="C122" i="2"/>
  <c r="B122" i="2"/>
  <c r="A122" i="2"/>
  <c r="C121" i="2"/>
  <c r="B121" i="2"/>
  <c r="A121" i="2"/>
  <c r="C106" i="2"/>
  <c r="B106" i="2"/>
  <c r="A106" i="2"/>
  <c r="C105" i="2"/>
  <c r="B105" i="2"/>
  <c r="A105" i="2"/>
  <c r="C104" i="2"/>
  <c r="B104" i="2"/>
  <c r="A104" i="2"/>
  <c r="C103" i="2"/>
  <c r="B103" i="2"/>
  <c r="A103" i="2"/>
  <c r="C102" i="2"/>
  <c r="B102" i="2"/>
  <c r="A102" i="2"/>
  <c r="C87" i="2"/>
  <c r="B87" i="2"/>
  <c r="A87" i="2"/>
  <c r="C86" i="2"/>
  <c r="B86" i="2"/>
  <c r="A86" i="2"/>
  <c r="C85" i="2"/>
  <c r="B85" i="2"/>
  <c r="A85" i="2"/>
  <c r="C84" i="2"/>
  <c r="B84" i="2"/>
  <c r="A84" i="2"/>
  <c r="C83" i="2"/>
  <c r="B83" i="2"/>
  <c r="A83" i="2"/>
  <c r="C68" i="2"/>
  <c r="B68" i="2"/>
  <c r="A68" i="2"/>
  <c r="C67" i="2"/>
  <c r="B67" i="2"/>
  <c r="A67" i="2"/>
  <c r="C66" i="2"/>
  <c r="B66" i="2"/>
  <c r="A66" i="2"/>
  <c r="C65" i="2"/>
  <c r="B65" i="2"/>
  <c r="A65" i="2"/>
  <c r="C64" i="2"/>
  <c r="B64" i="2"/>
  <c r="A64" i="2"/>
  <c r="C49" i="2"/>
  <c r="B49" i="2"/>
  <c r="A49" i="2"/>
  <c r="C48" i="2"/>
  <c r="B48" i="2"/>
  <c r="A48" i="2"/>
  <c r="C47" i="2"/>
  <c r="B47" i="2"/>
  <c r="A47" i="2"/>
  <c r="C46" i="2"/>
  <c r="B46" i="2"/>
  <c r="A46" i="2"/>
  <c r="C45" i="2"/>
  <c r="B45" i="2"/>
  <c r="A45" i="2"/>
  <c r="C30" i="2"/>
  <c r="B30" i="2"/>
  <c r="A30" i="2"/>
  <c r="C29" i="2"/>
  <c r="B29" i="2"/>
  <c r="A29" i="2"/>
  <c r="C28" i="2"/>
  <c r="B28" i="2"/>
  <c r="A28" i="2"/>
  <c r="C27" i="2"/>
  <c r="B27" i="2"/>
  <c r="A27" i="2"/>
  <c r="C26" i="2"/>
  <c r="B26" i="2"/>
  <c r="A26" i="2"/>
  <c r="C25" i="2"/>
  <c r="B25" i="2"/>
  <c r="A25" i="2"/>
  <c r="C24" i="2"/>
  <c r="B24" i="2"/>
  <c r="A24" i="2"/>
  <c r="C23" i="2"/>
  <c r="B23" i="2"/>
  <c r="A23" i="2"/>
  <c r="C22" i="2"/>
  <c r="B22" i="2"/>
  <c r="A22" i="2"/>
  <c r="C21" i="2"/>
  <c r="B21" i="2"/>
  <c r="A21" i="2"/>
  <c r="C20" i="2"/>
  <c r="B20" i="2"/>
  <c r="A20" i="2"/>
  <c r="C19" i="2"/>
  <c r="B19" i="2"/>
  <c r="A19" i="2"/>
  <c r="C18" i="2"/>
  <c r="B18" i="2"/>
  <c r="A18" i="2"/>
  <c r="C17" i="2"/>
  <c r="B17" i="2"/>
  <c r="A17" i="2"/>
  <c r="C16" i="2"/>
  <c r="B16" i="2"/>
  <c r="A16" i="2"/>
  <c r="C15" i="2"/>
  <c r="B15" i="2"/>
  <c r="A15" i="2"/>
  <c r="C14" i="2"/>
  <c r="B14" i="2"/>
  <c r="A13" i="2"/>
  <c r="A12" i="2"/>
  <c r="A11" i="2"/>
  <c r="A10" i="2"/>
  <c r="C9" i="2"/>
  <c r="B9" i="2"/>
  <c r="A9" i="2"/>
  <c r="C8" i="2"/>
  <c r="B8" i="2"/>
  <c r="A8" i="2"/>
  <c r="C7" i="2"/>
  <c r="B7" i="2"/>
  <c r="A7" i="2"/>
  <c r="C6" i="2"/>
  <c r="B6" i="2"/>
  <c r="A6" i="2"/>
  <c r="C5" i="2"/>
  <c r="B5" i="2"/>
  <c r="A5" i="2"/>
  <c r="C4" i="2"/>
  <c r="B4" i="2"/>
  <c r="A4" i="2"/>
  <c r="C3" i="2"/>
  <c r="B3" i="2"/>
  <c r="A3" i="2"/>
  <c r="C2" i="2"/>
  <c r="B2" i="2"/>
  <c r="A2" i="2"/>
  <c r="C1" i="2"/>
  <c r="B1" i="2"/>
  <c r="A1" i="2"/>
  <c r="H10" i="3"/>
  <c r="I10" i="3" s="1"/>
  <c r="C10" i="1" s="1"/>
  <c r="G55" i="3"/>
  <c r="A55" i="1" s="1"/>
  <c r="H55" i="3"/>
  <c r="B55" i="1" s="1"/>
  <c r="G56" i="3"/>
  <c r="A56" i="1" s="1"/>
  <c r="H56" i="3"/>
  <c r="G57" i="3"/>
  <c r="A57" i="1" s="1"/>
  <c r="H57" i="3"/>
  <c r="G58" i="3"/>
  <c r="A58" i="1" s="1"/>
  <c r="H58" i="3"/>
  <c r="B58" i="1" s="1"/>
  <c r="G59" i="3"/>
  <c r="A59" i="1" s="1"/>
  <c r="H59" i="3"/>
  <c r="G60" i="3"/>
  <c r="A60" i="1" s="1"/>
  <c r="H60" i="3"/>
  <c r="B60" i="1" s="1"/>
  <c r="G61" i="3"/>
  <c r="A61" i="1" s="1"/>
  <c r="H61" i="3"/>
  <c r="B61" i="1" s="1"/>
  <c r="G62" i="3"/>
  <c r="H62" i="3"/>
  <c r="B62" i="1" s="1"/>
  <c r="G63" i="3"/>
  <c r="A63" i="1" s="1"/>
  <c r="H63" i="3"/>
  <c r="G64" i="3"/>
  <c r="A64" i="1" s="1"/>
  <c r="H64" i="3"/>
  <c r="G65" i="3"/>
  <c r="A65" i="1" s="1"/>
  <c r="H65" i="3"/>
  <c r="G66" i="3"/>
  <c r="H66" i="3"/>
  <c r="B66" i="1" s="1"/>
  <c r="G67" i="3"/>
  <c r="A67" i="1" s="1"/>
  <c r="H67" i="3"/>
  <c r="G68" i="3"/>
  <c r="A68" i="1" s="1"/>
  <c r="H68" i="3"/>
  <c r="B68" i="1" s="1"/>
  <c r="G69" i="3"/>
  <c r="A69" i="1" s="1"/>
  <c r="H69" i="3"/>
  <c r="B69" i="1" s="1"/>
  <c r="G70" i="3"/>
  <c r="H70" i="3"/>
  <c r="B70" i="1" s="1"/>
  <c r="G71" i="3"/>
  <c r="A71" i="1" s="1"/>
  <c r="H71" i="3"/>
  <c r="B71" i="1" s="1"/>
  <c r="G72" i="3"/>
  <c r="A72" i="1" s="1"/>
  <c r="H72" i="3"/>
  <c r="G73" i="3"/>
  <c r="A73" i="1" s="1"/>
  <c r="H73" i="3"/>
  <c r="G74" i="3"/>
  <c r="H74" i="3"/>
  <c r="B74" i="1" s="1"/>
  <c r="G75" i="3"/>
  <c r="A75" i="1" s="1"/>
  <c r="H75" i="3"/>
  <c r="G76" i="3"/>
  <c r="A76" i="1" s="1"/>
  <c r="H76" i="3"/>
  <c r="B76" i="1" s="1"/>
  <c r="G77" i="3"/>
  <c r="A77" i="1" s="1"/>
  <c r="H77" i="3"/>
  <c r="G78" i="3"/>
  <c r="H78" i="3"/>
  <c r="B78" i="1" s="1"/>
  <c r="G79" i="3"/>
  <c r="A79" i="1" s="1"/>
  <c r="H79" i="3"/>
  <c r="B79" i="1" s="1"/>
  <c r="G80" i="3"/>
  <c r="A80" i="1" s="1"/>
  <c r="H80" i="3"/>
  <c r="G81" i="3"/>
  <c r="A81" i="1" s="1"/>
  <c r="H81" i="3"/>
  <c r="G82" i="3"/>
  <c r="H82" i="3"/>
  <c r="B82" i="1" s="1"/>
  <c r="G83" i="3"/>
  <c r="A83" i="1" s="1"/>
  <c r="H83" i="3"/>
  <c r="G84" i="3"/>
  <c r="A84" i="1" s="1"/>
  <c r="H84" i="3"/>
  <c r="B84" i="1" s="1"/>
  <c r="G85" i="3"/>
  <c r="A85" i="1" s="1"/>
  <c r="H85" i="3"/>
  <c r="B85" i="1" s="1"/>
  <c r="G86" i="3"/>
  <c r="H86" i="3"/>
  <c r="B86" i="1" s="1"/>
  <c r="G87" i="3"/>
  <c r="A87" i="1" s="1"/>
  <c r="H87" i="3"/>
  <c r="G88" i="3"/>
  <c r="A88" i="1" s="1"/>
  <c r="H88" i="3"/>
  <c r="G89" i="3"/>
  <c r="A89" i="1" s="1"/>
  <c r="H89" i="3"/>
  <c r="G90" i="3"/>
  <c r="H90" i="3"/>
  <c r="B90" i="1" s="1"/>
  <c r="G91" i="3"/>
  <c r="A91" i="1" s="1"/>
  <c r="H91" i="3"/>
  <c r="G92" i="3"/>
  <c r="A92" i="1" s="1"/>
  <c r="H92" i="3"/>
  <c r="B92" i="1" s="1"/>
  <c r="G93" i="3"/>
  <c r="A93" i="1" s="1"/>
  <c r="H93" i="3"/>
  <c r="B93" i="1" s="1"/>
  <c r="G94" i="3"/>
  <c r="H94" i="3"/>
  <c r="B94" i="1" s="1"/>
  <c r="G95" i="3"/>
  <c r="A95" i="1" s="1"/>
  <c r="H95" i="3"/>
  <c r="B95" i="1" s="1"/>
  <c r="G99" i="3"/>
  <c r="A99" i="1" s="1"/>
  <c r="H99" i="3"/>
  <c r="G100" i="3"/>
  <c r="A100" i="1" s="1"/>
  <c r="H100" i="3"/>
  <c r="B100" i="1" s="1"/>
  <c r="G101" i="3"/>
  <c r="H101" i="3"/>
  <c r="B101" i="1" s="1"/>
  <c r="G102" i="3"/>
  <c r="A102" i="1" s="1"/>
  <c r="H102" i="3"/>
  <c r="G103" i="3"/>
  <c r="A103" i="1" s="1"/>
  <c r="H103" i="3"/>
  <c r="I103" i="3" s="1"/>
  <c r="C103" i="1" s="1"/>
  <c r="G104" i="3"/>
  <c r="A104" i="1" s="1"/>
  <c r="H104" i="3"/>
  <c r="B104" i="1" s="1"/>
  <c r="G105" i="3"/>
  <c r="H105" i="3"/>
  <c r="B105" i="1" s="1"/>
  <c r="G106" i="3"/>
  <c r="A106" i="1" s="1"/>
  <c r="H106" i="3"/>
  <c r="G107" i="3"/>
  <c r="A107" i="1" s="1"/>
  <c r="H107" i="3"/>
  <c r="G108" i="3"/>
  <c r="A108" i="1" s="1"/>
  <c r="H108" i="3"/>
  <c r="B108" i="1" s="1"/>
  <c r="G109" i="3"/>
  <c r="H109" i="3"/>
  <c r="B109" i="1" s="1"/>
  <c r="G110" i="3"/>
  <c r="A110" i="1" s="1"/>
  <c r="H110" i="3"/>
  <c r="G111" i="3"/>
  <c r="A111" i="1" s="1"/>
  <c r="H111" i="3"/>
  <c r="B111" i="1" s="1"/>
  <c r="G112" i="3"/>
  <c r="A112" i="1" s="1"/>
  <c r="H112" i="3"/>
  <c r="B112" i="1" s="1"/>
  <c r="G113" i="3"/>
  <c r="H113" i="3"/>
  <c r="B113" i="1" s="1"/>
  <c r="G114" i="3"/>
  <c r="A114" i="1" s="1"/>
  <c r="H114" i="3"/>
  <c r="G115" i="3"/>
  <c r="A115" i="1" s="1"/>
  <c r="H115" i="3"/>
  <c r="G116" i="3"/>
  <c r="A116" i="1" s="1"/>
  <c r="H116" i="3"/>
  <c r="B116" i="1" s="1"/>
  <c r="G117" i="3"/>
  <c r="H117" i="3"/>
  <c r="B117" i="1" s="1"/>
  <c r="G118" i="3"/>
  <c r="A118" i="1" s="1"/>
  <c r="H118" i="3"/>
  <c r="G119" i="3"/>
  <c r="A119" i="1" s="1"/>
  <c r="H119" i="3"/>
  <c r="B119" i="1" s="1"/>
  <c r="G120" i="3"/>
  <c r="A120" i="1" s="1"/>
  <c r="H120" i="3"/>
  <c r="B120" i="1" s="1"/>
  <c r="I120" i="3"/>
  <c r="C120" i="1" s="1"/>
  <c r="G121" i="3"/>
  <c r="H121" i="3"/>
  <c r="B121" i="1" s="1"/>
  <c r="G122" i="3"/>
  <c r="A122" i="1" s="1"/>
  <c r="H122" i="3"/>
  <c r="G123" i="3"/>
  <c r="A123" i="1" s="1"/>
  <c r="H123" i="3"/>
  <c r="G124" i="3"/>
  <c r="A124" i="1" s="1"/>
  <c r="H124" i="3"/>
  <c r="B124" i="1" s="1"/>
  <c r="G125" i="3"/>
  <c r="H125" i="3"/>
  <c r="B125" i="1" s="1"/>
  <c r="G126" i="3"/>
  <c r="A126" i="1" s="1"/>
  <c r="H126" i="3"/>
  <c r="G127" i="3"/>
  <c r="A127" i="1" s="1"/>
  <c r="H127" i="3"/>
  <c r="B127" i="1" s="1"/>
  <c r="G128" i="3"/>
  <c r="A128" i="1" s="1"/>
  <c r="H128" i="3"/>
  <c r="B128" i="1" s="1"/>
  <c r="G129" i="3"/>
  <c r="H129" i="3"/>
  <c r="B129" i="1" s="1"/>
  <c r="G130" i="3"/>
  <c r="A130" i="1" s="1"/>
  <c r="H130" i="3"/>
  <c r="G131" i="3"/>
  <c r="A131" i="1" s="1"/>
  <c r="H131" i="3"/>
  <c r="G132" i="3"/>
  <c r="A132" i="1" s="1"/>
  <c r="H132" i="3"/>
  <c r="B132" i="1" s="1"/>
  <c r="G133" i="3"/>
  <c r="H133" i="3"/>
  <c r="B133" i="1" s="1"/>
  <c r="G134" i="3"/>
  <c r="A134" i="1" s="1"/>
  <c r="H134" i="3"/>
  <c r="G135" i="3"/>
  <c r="A135" i="1" s="1"/>
  <c r="H135" i="3"/>
  <c r="G136" i="3"/>
  <c r="H136" i="3"/>
  <c r="B136" i="1" s="1"/>
  <c r="G137" i="3"/>
  <c r="H137" i="3"/>
  <c r="B137" i="1" s="1"/>
  <c r="G138" i="3"/>
  <c r="A138" i="1" s="1"/>
  <c r="H138" i="3"/>
  <c r="G139" i="3"/>
  <c r="A139" i="1" s="1"/>
  <c r="H139" i="3"/>
  <c r="G143" i="3"/>
  <c r="A143" i="1" s="1"/>
  <c r="H143" i="3"/>
  <c r="B143" i="1" s="1"/>
  <c r="G144" i="3"/>
  <c r="H144" i="3"/>
  <c r="B144" i="1" s="1"/>
  <c r="G145" i="3"/>
  <c r="A145" i="1" s="1"/>
  <c r="H145" i="3"/>
  <c r="G146" i="3"/>
  <c r="A146" i="1" s="1"/>
  <c r="H146" i="3"/>
  <c r="B146" i="1" s="1"/>
  <c r="G147" i="3"/>
  <c r="A147" i="1" s="1"/>
  <c r="H147" i="3"/>
  <c r="B147" i="1" s="1"/>
  <c r="G148" i="3"/>
  <c r="H148" i="3"/>
  <c r="B148" i="1" s="1"/>
  <c r="G149" i="3"/>
  <c r="A149" i="1" s="1"/>
  <c r="H149" i="3"/>
  <c r="B149" i="1" s="1"/>
  <c r="G150" i="3"/>
  <c r="A150" i="1" s="1"/>
  <c r="H150" i="3"/>
  <c r="G151" i="3"/>
  <c r="A151" i="1" s="1"/>
  <c r="H151" i="3"/>
  <c r="G152" i="3"/>
  <c r="A152" i="1" s="1"/>
  <c r="H152" i="3"/>
  <c r="B152" i="1" s="1"/>
  <c r="G153" i="3"/>
  <c r="A153" i="1" s="1"/>
  <c r="H153" i="3"/>
  <c r="G154" i="3"/>
  <c r="A154" i="1" s="1"/>
  <c r="H154" i="3"/>
  <c r="B154" i="1" s="1"/>
  <c r="G155" i="3"/>
  <c r="A155" i="1" s="1"/>
  <c r="H155" i="3"/>
  <c r="B155" i="1" s="1"/>
  <c r="G156" i="3"/>
  <c r="H156" i="3"/>
  <c r="B156" i="1" s="1"/>
  <c r="G157" i="3"/>
  <c r="A157" i="1" s="1"/>
  <c r="H157" i="3"/>
  <c r="G158" i="3"/>
  <c r="A158" i="1" s="1"/>
  <c r="H158" i="3"/>
  <c r="G159" i="3"/>
  <c r="A159" i="1" s="1"/>
  <c r="H159" i="3"/>
  <c r="G160" i="3"/>
  <c r="H160" i="3"/>
  <c r="B160" i="1" s="1"/>
  <c r="G161" i="3"/>
  <c r="H161" i="3"/>
  <c r="B161" i="1" s="1"/>
  <c r="G162" i="3"/>
  <c r="A162" i="1" s="1"/>
  <c r="H162" i="3"/>
  <c r="B162" i="1" s="1"/>
  <c r="G163" i="3"/>
  <c r="A163" i="1" s="1"/>
  <c r="H163" i="3"/>
  <c r="B163" i="1" s="1"/>
  <c r="G164" i="3"/>
  <c r="H164" i="3"/>
  <c r="B164" i="1" s="1"/>
  <c r="G165" i="3"/>
  <c r="A165" i="1" s="1"/>
  <c r="H165" i="3"/>
  <c r="G166" i="3"/>
  <c r="A166" i="1" s="1"/>
  <c r="H166" i="3"/>
  <c r="G167" i="3"/>
  <c r="A167" i="1" s="1"/>
  <c r="H167" i="3"/>
  <c r="B167" i="1" s="1"/>
  <c r="I167" i="3"/>
  <c r="C167" i="1" s="1"/>
  <c r="G168" i="3"/>
  <c r="H168" i="3"/>
  <c r="B168" i="1" s="1"/>
  <c r="G169" i="3"/>
  <c r="H169" i="3"/>
  <c r="B169" i="1" s="1"/>
  <c r="G170" i="3"/>
  <c r="A170" i="1" s="1"/>
  <c r="H170" i="3"/>
  <c r="B170" i="1" s="1"/>
  <c r="G171" i="3"/>
  <c r="A171" i="1" s="1"/>
  <c r="H171" i="3"/>
  <c r="B171" i="1" s="1"/>
  <c r="G172" i="3"/>
  <c r="H172" i="3"/>
  <c r="B172" i="1" s="1"/>
  <c r="G173" i="3"/>
  <c r="A173" i="1" s="1"/>
  <c r="H173" i="3"/>
  <c r="G174" i="3"/>
  <c r="A174" i="1" s="1"/>
  <c r="H174" i="3"/>
  <c r="G175" i="3"/>
  <c r="A175" i="1" s="1"/>
  <c r="H175" i="3"/>
  <c r="B175" i="1" s="1"/>
  <c r="G176" i="3"/>
  <c r="H176" i="3"/>
  <c r="B176" i="1" s="1"/>
  <c r="G177" i="3"/>
  <c r="H177" i="3"/>
  <c r="B177" i="1" s="1"/>
  <c r="G178" i="3"/>
  <c r="A178" i="1" s="1"/>
  <c r="H178" i="3"/>
  <c r="B178" i="1" s="1"/>
  <c r="G179" i="3"/>
  <c r="A179" i="1" s="1"/>
  <c r="H179" i="3"/>
  <c r="B179" i="1" s="1"/>
  <c r="G180" i="3"/>
  <c r="H180" i="3"/>
  <c r="B180" i="1" s="1"/>
  <c r="G181" i="3"/>
  <c r="A181" i="1" s="1"/>
  <c r="H181" i="3"/>
  <c r="G182" i="3"/>
  <c r="A182" i="1" s="1"/>
  <c r="H182" i="3"/>
  <c r="G183" i="3"/>
  <c r="A183" i="1" s="1"/>
  <c r="H183" i="3"/>
  <c r="B183" i="1" s="1"/>
  <c r="G187" i="3"/>
  <c r="H187" i="3"/>
  <c r="B187" i="1" s="1"/>
  <c r="G188" i="3"/>
  <c r="H188" i="3"/>
  <c r="B188" i="1" s="1"/>
  <c r="G189" i="3"/>
  <c r="A189" i="1" s="1"/>
  <c r="H189" i="3"/>
  <c r="B189" i="1" s="1"/>
  <c r="G190" i="3"/>
  <c r="A190" i="1" s="1"/>
  <c r="H190" i="3"/>
  <c r="B190" i="1" s="1"/>
  <c r="I190" i="3"/>
  <c r="C190" i="1" s="1"/>
  <c r="G191" i="3"/>
  <c r="H191" i="3"/>
  <c r="B191" i="1" s="1"/>
  <c r="G192" i="3"/>
  <c r="A192" i="1" s="1"/>
  <c r="H192" i="3"/>
  <c r="G193" i="3"/>
  <c r="A193" i="1" s="1"/>
  <c r="H193" i="3"/>
  <c r="G194" i="3"/>
  <c r="A194" i="1" s="1"/>
  <c r="H194" i="3"/>
  <c r="B194" i="1" s="1"/>
  <c r="G195" i="3"/>
  <c r="H195" i="3"/>
  <c r="B195" i="1" s="1"/>
  <c r="G196" i="3"/>
  <c r="H196" i="3"/>
  <c r="B196" i="1" s="1"/>
  <c r="G197" i="3"/>
  <c r="A197" i="1" s="1"/>
  <c r="H197" i="3"/>
  <c r="B197" i="1" s="1"/>
  <c r="G198" i="3"/>
  <c r="A198" i="1" s="1"/>
  <c r="H198" i="3"/>
  <c r="B198" i="1" s="1"/>
  <c r="G199" i="3"/>
  <c r="H199" i="3"/>
  <c r="B199" i="1" s="1"/>
  <c r="G200" i="3"/>
  <c r="A200" i="1" s="1"/>
  <c r="H200" i="3"/>
  <c r="G201" i="3"/>
  <c r="A201" i="1" s="1"/>
  <c r="H201" i="3"/>
  <c r="G202" i="3"/>
  <c r="A202" i="1" s="1"/>
  <c r="H202" i="3"/>
  <c r="B202" i="1" s="1"/>
  <c r="G203" i="3"/>
  <c r="H203" i="3"/>
  <c r="B203" i="1" s="1"/>
  <c r="G204" i="3"/>
  <c r="H204" i="3"/>
  <c r="B204" i="1" s="1"/>
  <c r="G205" i="3"/>
  <c r="A205" i="1" s="1"/>
  <c r="H205" i="3"/>
  <c r="I205" i="3" s="1"/>
  <c r="C205" i="1" s="1"/>
  <c r="G206" i="3"/>
  <c r="A206" i="1" s="1"/>
  <c r="H206" i="3"/>
  <c r="B206" i="1" s="1"/>
  <c r="G207" i="3"/>
  <c r="H207" i="3"/>
  <c r="B207" i="1" s="1"/>
  <c r="G208" i="3"/>
  <c r="A208" i="1" s="1"/>
  <c r="H208" i="3"/>
  <c r="G209" i="3"/>
  <c r="A209" i="1" s="1"/>
  <c r="H209" i="3"/>
  <c r="G210" i="3"/>
  <c r="A210" i="1" s="1"/>
  <c r="H210" i="3"/>
  <c r="B210" i="1" s="1"/>
  <c r="G211" i="3"/>
  <c r="H211" i="3"/>
  <c r="B211" i="1" s="1"/>
  <c r="G212" i="3"/>
  <c r="H212" i="3"/>
  <c r="B212" i="1" s="1"/>
  <c r="G213" i="3"/>
  <c r="A213" i="1" s="1"/>
  <c r="H213" i="3"/>
  <c r="B213" i="1" s="1"/>
  <c r="G214" i="3"/>
  <c r="A214" i="1" s="1"/>
  <c r="H214" i="3"/>
  <c r="B214" i="1" s="1"/>
  <c r="G215" i="3"/>
  <c r="H215" i="3"/>
  <c r="B215" i="1" s="1"/>
  <c r="G216" i="3"/>
  <c r="A216" i="1" s="1"/>
  <c r="H216" i="3"/>
  <c r="G217" i="3"/>
  <c r="A217" i="1" s="1"/>
  <c r="H217" i="3"/>
  <c r="G218" i="3"/>
  <c r="A218" i="1" s="1"/>
  <c r="H218" i="3"/>
  <c r="B218" i="1" s="1"/>
  <c r="G219" i="3"/>
  <c r="H219" i="3"/>
  <c r="B219" i="1" s="1"/>
  <c r="G220" i="3"/>
  <c r="H220" i="3"/>
  <c r="B220" i="1" s="1"/>
  <c r="G221" i="3"/>
  <c r="A221" i="1" s="1"/>
  <c r="H221" i="3"/>
  <c r="B221" i="1" s="1"/>
  <c r="G222" i="3"/>
  <c r="A222" i="1" s="1"/>
  <c r="H222" i="3"/>
  <c r="B222" i="1" s="1"/>
  <c r="G223" i="3"/>
  <c r="H223" i="3"/>
  <c r="B223" i="1" s="1"/>
  <c r="G224" i="3"/>
  <c r="A224" i="1" s="1"/>
  <c r="H224" i="3"/>
  <c r="G225" i="3"/>
  <c r="A225" i="1" s="1"/>
  <c r="H225" i="3"/>
  <c r="G226" i="3"/>
  <c r="A226" i="1" s="1"/>
  <c r="H226" i="3"/>
  <c r="B226" i="1" s="1"/>
  <c r="G227" i="3"/>
  <c r="H227" i="3"/>
  <c r="B227" i="1" s="1"/>
  <c r="G231" i="3"/>
  <c r="H231" i="3"/>
  <c r="B231" i="1" s="1"/>
  <c r="G232" i="3"/>
  <c r="A232" i="1" s="1"/>
  <c r="H232" i="3"/>
  <c r="B232" i="1" s="1"/>
  <c r="G233" i="3"/>
  <c r="A233" i="1" s="1"/>
  <c r="H233" i="3"/>
  <c r="B233" i="1" s="1"/>
  <c r="G234" i="3"/>
  <c r="H234" i="3"/>
  <c r="B234" i="1" s="1"/>
  <c r="G235" i="3"/>
  <c r="A235" i="1" s="1"/>
  <c r="H235" i="3"/>
  <c r="G236" i="3"/>
  <c r="A236" i="1" s="1"/>
  <c r="H236" i="3"/>
  <c r="G237" i="3"/>
  <c r="A237" i="1" s="1"/>
  <c r="H237" i="3"/>
  <c r="B237" i="1" s="1"/>
  <c r="I237" i="3"/>
  <c r="C237" i="1" s="1"/>
  <c r="G238" i="3"/>
  <c r="H238" i="3"/>
  <c r="B238" i="1" s="1"/>
  <c r="G239" i="3"/>
  <c r="H239" i="3"/>
  <c r="B239" i="1" s="1"/>
  <c r="G240" i="3"/>
  <c r="A240" i="1" s="1"/>
  <c r="H240" i="3"/>
  <c r="B240" i="1" s="1"/>
  <c r="G241" i="3"/>
  <c r="A241" i="1" s="1"/>
  <c r="H241" i="3"/>
  <c r="B241" i="1" s="1"/>
  <c r="G242" i="3"/>
  <c r="H242" i="3"/>
  <c r="B242" i="1" s="1"/>
  <c r="G243" i="3"/>
  <c r="A243" i="1" s="1"/>
  <c r="H243" i="3"/>
  <c r="G244" i="3"/>
  <c r="A244" i="1" s="1"/>
  <c r="H244" i="3"/>
  <c r="G245" i="3"/>
  <c r="A245" i="1" s="1"/>
  <c r="H245" i="3"/>
  <c r="B245" i="1" s="1"/>
  <c r="G246" i="3"/>
  <c r="H246" i="3"/>
  <c r="B246" i="1" s="1"/>
  <c r="G247" i="3"/>
  <c r="H247" i="3"/>
  <c r="B247" i="1" s="1"/>
  <c r="G248" i="3"/>
  <c r="A248" i="1" s="1"/>
  <c r="H248" i="3"/>
  <c r="B248" i="1" s="1"/>
  <c r="G249" i="3"/>
  <c r="A249" i="1" s="1"/>
  <c r="H249" i="3"/>
  <c r="B249" i="1" s="1"/>
  <c r="G250" i="3"/>
  <c r="H250" i="3"/>
  <c r="B250" i="1" s="1"/>
  <c r="G251" i="3"/>
  <c r="A251" i="1" s="1"/>
  <c r="H251" i="3"/>
  <c r="G252" i="3"/>
  <c r="A252" i="1" s="1"/>
  <c r="H252" i="3"/>
  <c r="G253" i="3"/>
  <c r="A253" i="1" s="1"/>
  <c r="H253" i="3"/>
  <c r="B253" i="1" s="1"/>
  <c r="G254" i="3"/>
  <c r="H254" i="3"/>
  <c r="B254" i="1" s="1"/>
  <c r="G255" i="3"/>
  <c r="H255" i="3"/>
  <c r="B255" i="1" s="1"/>
  <c r="G256" i="3"/>
  <c r="A256" i="1" s="1"/>
  <c r="H256" i="3"/>
  <c r="B256" i="1" s="1"/>
  <c r="G257" i="3"/>
  <c r="A257" i="1" s="1"/>
  <c r="H257" i="3"/>
  <c r="B257" i="1" s="1"/>
  <c r="I257" i="3"/>
  <c r="C257" i="1" s="1"/>
  <c r="G258" i="3"/>
  <c r="H258" i="3"/>
  <c r="B258" i="1" s="1"/>
  <c r="G259" i="3"/>
  <c r="A259" i="1" s="1"/>
  <c r="H259" i="3"/>
  <c r="G260" i="3"/>
  <c r="A260" i="1" s="1"/>
  <c r="H260" i="3"/>
  <c r="G261" i="3"/>
  <c r="A261" i="1" s="1"/>
  <c r="H261" i="3"/>
  <c r="B261" i="1" s="1"/>
  <c r="G262" i="3"/>
  <c r="H262" i="3"/>
  <c r="B262" i="1" s="1"/>
  <c r="G263" i="3"/>
  <c r="H263" i="3"/>
  <c r="B263" i="1" s="1"/>
  <c r="G264" i="3"/>
  <c r="A264" i="1" s="1"/>
  <c r="H264" i="3"/>
  <c r="B264" i="1" s="1"/>
  <c r="I264" i="3"/>
  <c r="C264" i="1" s="1"/>
  <c r="G265" i="3"/>
  <c r="A265" i="1" s="1"/>
  <c r="H265" i="3"/>
  <c r="B265" i="1" s="1"/>
  <c r="G266" i="3"/>
  <c r="H266" i="3"/>
  <c r="B266" i="1" s="1"/>
  <c r="G267" i="3"/>
  <c r="A267" i="1" s="1"/>
  <c r="H267" i="3"/>
  <c r="G268" i="3"/>
  <c r="A268" i="1" s="1"/>
  <c r="H268" i="3"/>
  <c r="G269" i="3"/>
  <c r="A269" i="1" s="1"/>
  <c r="H269" i="3"/>
  <c r="B269" i="1" s="1"/>
  <c r="G270" i="3"/>
  <c r="H270" i="3"/>
  <c r="B270" i="1" s="1"/>
  <c r="G271" i="3"/>
  <c r="H271" i="3"/>
  <c r="B271" i="1" s="1"/>
  <c r="G275" i="3"/>
  <c r="A275" i="1" s="1"/>
  <c r="H275" i="3"/>
  <c r="B275" i="1" s="1"/>
  <c r="G276" i="3"/>
  <c r="A276" i="1" s="1"/>
  <c r="H276" i="3"/>
  <c r="B276" i="1" s="1"/>
  <c r="G277" i="3"/>
  <c r="H277" i="3"/>
  <c r="B277" i="1" s="1"/>
  <c r="G278" i="3"/>
  <c r="A278" i="1" s="1"/>
  <c r="H278" i="3"/>
  <c r="G279" i="3"/>
  <c r="A279" i="1" s="1"/>
  <c r="H279" i="3"/>
  <c r="G280" i="3"/>
  <c r="A280" i="1" s="1"/>
  <c r="H280" i="3"/>
  <c r="B280" i="1" s="1"/>
  <c r="G281" i="3"/>
  <c r="H281" i="3"/>
  <c r="B281" i="1" s="1"/>
  <c r="G282" i="3"/>
  <c r="H282" i="3"/>
  <c r="B282" i="1" s="1"/>
  <c r="G283" i="3"/>
  <c r="A283" i="1" s="1"/>
  <c r="H283" i="3"/>
  <c r="B283" i="1" s="1"/>
  <c r="G284" i="3"/>
  <c r="A284" i="1" s="1"/>
  <c r="H284" i="3"/>
  <c r="B284" i="1" s="1"/>
  <c r="G285" i="3"/>
  <c r="H285" i="3"/>
  <c r="B285" i="1" s="1"/>
  <c r="G286" i="3"/>
  <c r="A286" i="1" s="1"/>
  <c r="H286" i="3"/>
  <c r="G287" i="3"/>
  <c r="A287" i="1" s="1"/>
  <c r="H287" i="3"/>
  <c r="G288" i="3"/>
  <c r="A288" i="1" s="1"/>
  <c r="H288" i="3"/>
  <c r="G289" i="3"/>
  <c r="H289" i="3"/>
  <c r="B289" i="1" s="1"/>
  <c r="G290" i="3"/>
  <c r="H290" i="3"/>
  <c r="B290" i="1" s="1"/>
  <c r="G291" i="3"/>
  <c r="A291" i="1" s="1"/>
  <c r="H291" i="3"/>
  <c r="B291" i="1" s="1"/>
  <c r="G292" i="3"/>
  <c r="A292" i="1" s="1"/>
  <c r="H292" i="3"/>
  <c r="B292" i="1" s="1"/>
  <c r="G293" i="3"/>
  <c r="H293" i="3"/>
  <c r="B293" i="1" s="1"/>
  <c r="G294" i="3"/>
  <c r="A294" i="1" s="1"/>
  <c r="H294" i="3"/>
  <c r="G295" i="3"/>
  <c r="A295" i="1" s="1"/>
  <c r="H295" i="3"/>
  <c r="G296" i="3"/>
  <c r="A296" i="1" s="1"/>
  <c r="H296" i="3"/>
  <c r="B296" i="1" s="1"/>
  <c r="G297" i="3"/>
  <c r="H297" i="3"/>
  <c r="B297" i="1" s="1"/>
  <c r="G298" i="3"/>
  <c r="H298" i="3"/>
  <c r="B298" i="1" s="1"/>
  <c r="G299" i="3"/>
  <c r="A299" i="1" s="1"/>
  <c r="H299" i="3"/>
  <c r="B299" i="1" s="1"/>
  <c r="G300" i="3"/>
  <c r="A300" i="1" s="1"/>
  <c r="H300" i="3"/>
  <c r="B300" i="1" s="1"/>
  <c r="G301" i="3"/>
  <c r="H301" i="3"/>
  <c r="B301" i="1" s="1"/>
  <c r="G302" i="3"/>
  <c r="A302" i="1" s="1"/>
  <c r="H302" i="3"/>
  <c r="G303" i="3"/>
  <c r="A303" i="1" s="1"/>
  <c r="H303" i="3"/>
  <c r="G304" i="3"/>
  <c r="A304" i="1" s="1"/>
  <c r="H304" i="3"/>
  <c r="B304" i="1" s="1"/>
  <c r="G305" i="3"/>
  <c r="H305" i="3"/>
  <c r="B305" i="1" s="1"/>
  <c r="G306" i="3"/>
  <c r="H306" i="3"/>
  <c r="B306" i="1" s="1"/>
  <c r="G307" i="3"/>
  <c r="A307" i="1" s="1"/>
  <c r="H307" i="3"/>
  <c r="B307" i="1" s="1"/>
  <c r="G308" i="3"/>
  <c r="A308" i="1" s="1"/>
  <c r="H308" i="3"/>
  <c r="G309" i="3"/>
  <c r="H309" i="3"/>
  <c r="B309" i="1" s="1"/>
  <c r="G310" i="3"/>
  <c r="A310" i="1" s="1"/>
  <c r="H310" i="3"/>
  <c r="G311" i="3"/>
  <c r="A311" i="1" s="1"/>
  <c r="H311" i="3"/>
  <c r="G312" i="3"/>
  <c r="A312" i="1" s="1"/>
  <c r="H312" i="3"/>
  <c r="B312" i="1" s="1"/>
  <c r="G313" i="3"/>
  <c r="H313" i="3"/>
  <c r="B313" i="1" s="1"/>
  <c r="G314" i="3"/>
  <c r="H314" i="3"/>
  <c r="B314" i="1" s="1"/>
  <c r="G315" i="3"/>
  <c r="A315" i="1" s="1"/>
  <c r="H315" i="3"/>
  <c r="G319" i="3"/>
  <c r="A319" i="1" s="1"/>
  <c r="H319" i="3"/>
  <c r="B319" i="1" s="1"/>
  <c r="G320" i="3"/>
  <c r="H320" i="3"/>
  <c r="B320" i="1" s="1"/>
  <c r="G321" i="3"/>
  <c r="A321" i="1" s="1"/>
  <c r="H321" i="3"/>
  <c r="G322" i="3"/>
  <c r="A322" i="1" s="1"/>
  <c r="H322" i="3"/>
  <c r="G323" i="3"/>
  <c r="A323" i="1" s="1"/>
  <c r="H323" i="3"/>
  <c r="B323" i="1" s="1"/>
  <c r="G324" i="3"/>
  <c r="H324" i="3"/>
  <c r="B324" i="1" s="1"/>
  <c r="G325" i="3"/>
  <c r="H325" i="3"/>
  <c r="B325" i="1" s="1"/>
  <c r="G326" i="3"/>
  <c r="A326" i="1" s="1"/>
  <c r="H326" i="3"/>
  <c r="B326" i="1" s="1"/>
  <c r="G327" i="3"/>
  <c r="A327" i="1" s="1"/>
  <c r="H327" i="3"/>
  <c r="B327" i="1" s="1"/>
  <c r="G328" i="3"/>
  <c r="H328" i="3"/>
  <c r="B328" i="1" s="1"/>
  <c r="G329" i="3"/>
  <c r="A329" i="1" s="1"/>
  <c r="H329" i="3"/>
  <c r="G330" i="3"/>
  <c r="A330" i="1" s="1"/>
  <c r="H330" i="3"/>
  <c r="G331" i="3"/>
  <c r="A331" i="1" s="1"/>
  <c r="H331" i="3"/>
  <c r="B331" i="1" s="1"/>
  <c r="G332" i="3"/>
  <c r="H332" i="3"/>
  <c r="B332" i="1" s="1"/>
  <c r="G333" i="3"/>
  <c r="H333" i="3"/>
  <c r="B333" i="1" s="1"/>
  <c r="G334" i="3"/>
  <c r="A334" i="1" s="1"/>
  <c r="H334" i="3"/>
  <c r="B334" i="1" s="1"/>
  <c r="G335" i="3"/>
  <c r="A335" i="1" s="1"/>
  <c r="H335" i="3"/>
  <c r="B335" i="1" s="1"/>
  <c r="G336" i="3"/>
  <c r="H336" i="3"/>
  <c r="B336" i="1" s="1"/>
  <c r="G337" i="3"/>
  <c r="A337" i="1" s="1"/>
  <c r="H337" i="3"/>
  <c r="G338" i="3"/>
  <c r="A338" i="1" s="1"/>
  <c r="H338" i="3"/>
  <c r="G339" i="3"/>
  <c r="A339" i="1" s="1"/>
  <c r="H339" i="3"/>
  <c r="B339" i="1" s="1"/>
  <c r="G340" i="3"/>
  <c r="H340" i="3"/>
  <c r="B340" i="1" s="1"/>
  <c r="G341" i="3"/>
  <c r="H341" i="3"/>
  <c r="B341" i="1" s="1"/>
  <c r="G342" i="3"/>
  <c r="A342" i="1" s="1"/>
  <c r="H342" i="3"/>
  <c r="B342" i="1" s="1"/>
  <c r="G343" i="3"/>
  <c r="A343" i="1" s="1"/>
  <c r="H343" i="3"/>
  <c r="B343" i="1" s="1"/>
  <c r="G344" i="3"/>
  <c r="H344" i="3"/>
  <c r="B344" i="1" s="1"/>
  <c r="G345" i="3"/>
  <c r="A345" i="1" s="1"/>
  <c r="H345" i="3"/>
  <c r="G346" i="3"/>
  <c r="A346" i="1" s="1"/>
  <c r="H346" i="3"/>
  <c r="G347" i="3"/>
  <c r="A347" i="1" s="1"/>
  <c r="H347" i="3"/>
  <c r="B347" i="1" s="1"/>
  <c r="G348" i="3"/>
  <c r="H348" i="3"/>
  <c r="B348" i="1" s="1"/>
  <c r="G349" i="3"/>
  <c r="H349" i="3"/>
  <c r="B349" i="1" s="1"/>
  <c r="G350" i="3"/>
  <c r="A350" i="1" s="1"/>
  <c r="H350" i="3"/>
  <c r="B350" i="1" s="1"/>
  <c r="G351" i="3"/>
  <c r="A351" i="1" s="1"/>
  <c r="H351" i="3"/>
  <c r="B351" i="1" s="1"/>
  <c r="G352" i="3"/>
  <c r="H352" i="3"/>
  <c r="B352" i="1" s="1"/>
  <c r="G353" i="3"/>
  <c r="A353" i="1" s="1"/>
  <c r="H353" i="3"/>
  <c r="G354" i="3"/>
  <c r="A354" i="1" s="1"/>
  <c r="H354" i="3"/>
  <c r="G355" i="3"/>
  <c r="A355" i="1" s="1"/>
  <c r="H355" i="3"/>
  <c r="G356" i="3"/>
  <c r="H356" i="3"/>
  <c r="B356" i="1" s="1"/>
  <c r="G357" i="3"/>
  <c r="H357" i="3"/>
  <c r="B357" i="1" s="1"/>
  <c r="G358" i="3"/>
  <c r="A358" i="1" s="1"/>
  <c r="H358" i="3"/>
  <c r="B358" i="1" s="1"/>
  <c r="G359" i="3"/>
  <c r="A359" i="1" s="1"/>
  <c r="H359" i="3"/>
  <c r="B359" i="1" s="1"/>
  <c r="I359" i="3"/>
  <c r="C359" i="1" s="1"/>
  <c r="G363" i="3"/>
  <c r="H363" i="3"/>
  <c r="B363" i="1" s="1"/>
  <c r="G364" i="3"/>
  <c r="A364" i="1" s="1"/>
  <c r="H364" i="3"/>
  <c r="G365" i="3"/>
  <c r="A365" i="1" s="1"/>
  <c r="H365" i="3"/>
  <c r="G366" i="3"/>
  <c r="A366" i="1" s="1"/>
  <c r="H366" i="3"/>
  <c r="B366" i="1" s="1"/>
  <c r="G367" i="3"/>
  <c r="H367" i="3"/>
  <c r="B367" i="1" s="1"/>
  <c r="G368" i="3"/>
  <c r="H368" i="3"/>
  <c r="B368" i="1" s="1"/>
  <c r="G369" i="3"/>
  <c r="A369" i="1" s="1"/>
  <c r="H369" i="3"/>
  <c r="B369" i="1" s="1"/>
  <c r="G370" i="3"/>
  <c r="A370" i="1" s="1"/>
  <c r="H370" i="3"/>
  <c r="B370" i="1" s="1"/>
  <c r="G371" i="3"/>
  <c r="H371" i="3"/>
  <c r="B371" i="1" s="1"/>
  <c r="G372" i="3"/>
  <c r="A372" i="1" s="1"/>
  <c r="H372" i="3"/>
  <c r="G373" i="3"/>
  <c r="A373" i="1" s="1"/>
  <c r="H373" i="3"/>
  <c r="G374" i="3"/>
  <c r="A374" i="1" s="1"/>
  <c r="H374" i="3"/>
  <c r="B374" i="1" s="1"/>
  <c r="G375" i="3"/>
  <c r="H375" i="3"/>
  <c r="B375" i="1" s="1"/>
  <c r="G376" i="3"/>
  <c r="H376" i="3"/>
  <c r="B376" i="1" s="1"/>
  <c r="G377" i="3"/>
  <c r="A377" i="1" s="1"/>
  <c r="H377" i="3"/>
  <c r="B377" i="1" s="1"/>
  <c r="G378" i="3"/>
  <c r="A378" i="1" s="1"/>
  <c r="H378" i="3"/>
  <c r="G379" i="3"/>
  <c r="A379" i="1" s="1"/>
  <c r="H379" i="3"/>
  <c r="G380" i="3"/>
  <c r="A380" i="1" s="1"/>
  <c r="H380" i="3"/>
  <c r="G381" i="3"/>
  <c r="A381" i="1" s="1"/>
  <c r="H381" i="3"/>
  <c r="G382" i="3"/>
  <c r="A382" i="1" s="1"/>
  <c r="H382" i="3"/>
  <c r="B382" i="1" s="1"/>
  <c r="G383" i="3"/>
  <c r="H383" i="3"/>
  <c r="B383" i="1" s="1"/>
  <c r="G384" i="3"/>
  <c r="H384" i="3"/>
  <c r="B384" i="1" s="1"/>
  <c r="G385" i="3"/>
  <c r="A385" i="1" s="1"/>
  <c r="H385" i="3"/>
  <c r="G386" i="3"/>
  <c r="A386" i="1" s="1"/>
  <c r="H386" i="3"/>
  <c r="B386" i="1" s="1"/>
  <c r="G387" i="3"/>
  <c r="H387" i="3"/>
  <c r="B387" i="1" s="1"/>
  <c r="G388" i="3"/>
  <c r="A388" i="1" s="1"/>
  <c r="H388" i="3"/>
  <c r="G389" i="3"/>
  <c r="A389" i="1" s="1"/>
  <c r="H389" i="3"/>
  <c r="G390" i="3"/>
  <c r="A390" i="1" s="1"/>
  <c r="H390" i="3"/>
  <c r="B390" i="1" s="1"/>
  <c r="G391" i="3"/>
  <c r="H391" i="3"/>
  <c r="B391" i="1" s="1"/>
  <c r="G392" i="3"/>
  <c r="H392" i="3"/>
  <c r="B392" i="1" s="1"/>
  <c r="G393" i="3"/>
  <c r="A393" i="1" s="1"/>
  <c r="H393" i="3"/>
  <c r="B393" i="1" s="1"/>
  <c r="G394" i="3"/>
  <c r="A394" i="1" s="1"/>
  <c r="H394" i="3"/>
  <c r="B394" i="1" s="1"/>
  <c r="G395" i="3"/>
  <c r="H395" i="3"/>
  <c r="B395" i="1" s="1"/>
  <c r="G396" i="3"/>
  <c r="A396" i="1" s="1"/>
  <c r="H396" i="3"/>
  <c r="G397" i="3"/>
  <c r="A397" i="1" s="1"/>
  <c r="H397" i="3"/>
  <c r="G398" i="3"/>
  <c r="A398" i="1" s="1"/>
  <c r="H398" i="3"/>
  <c r="B398" i="1" s="1"/>
  <c r="G399" i="3"/>
  <c r="H399" i="3"/>
  <c r="B399" i="1" s="1"/>
  <c r="G400" i="3"/>
  <c r="H400" i="3"/>
  <c r="B400" i="1" s="1"/>
  <c r="G401" i="3"/>
  <c r="A401" i="1" s="1"/>
  <c r="H401" i="3"/>
  <c r="B401" i="1" s="1"/>
  <c r="G402" i="3"/>
  <c r="A402" i="1" s="1"/>
  <c r="H402" i="3"/>
  <c r="B402" i="1" s="1"/>
  <c r="G403" i="3"/>
  <c r="A403" i="1" s="1"/>
  <c r="H403" i="3"/>
  <c r="B403" i="1" s="1"/>
  <c r="G407" i="3"/>
  <c r="A407" i="1" s="1"/>
  <c r="H407" i="3"/>
  <c r="G408" i="3"/>
  <c r="A408" i="1" s="1"/>
  <c r="H408" i="3"/>
  <c r="G409" i="3"/>
  <c r="A409" i="1" s="1"/>
  <c r="H409" i="3"/>
  <c r="B409" i="1" s="1"/>
  <c r="G410" i="3"/>
  <c r="H410" i="3"/>
  <c r="B410" i="1" s="1"/>
  <c r="G411" i="3"/>
  <c r="H411" i="3"/>
  <c r="B411" i="1" s="1"/>
  <c r="G412" i="3"/>
  <c r="A412" i="1" s="1"/>
  <c r="H412" i="3"/>
  <c r="B412" i="1" s="1"/>
  <c r="G413" i="3"/>
  <c r="A413" i="1" s="1"/>
  <c r="H413" i="3"/>
  <c r="B413" i="1" s="1"/>
  <c r="G414" i="3"/>
  <c r="A414" i="1" s="1"/>
  <c r="H414" i="3"/>
  <c r="G415" i="3"/>
  <c r="A415" i="1" s="1"/>
  <c r="H415" i="3"/>
  <c r="G416" i="3"/>
  <c r="A416" i="1" s="1"/>
  <c r="H416" i="3"/>
  <c r="G417" i="3"/>
  <c r="A417" i="1" s="1"/>
  <c r="H417" i="3"/>
  <c r="B417" i="1" s="1"/>
  <c r="I417" i="3"/>
  <c r="C417" i="1" s="1"/>
  <c r="G418" i="3"/>
  <c r="H418" i="3"/>
  <c r="B418" i="1" s="1"/>
  <c r="G419" i="3"/>
  <c r="H419" i="3"/>
  <c r="B419" i="1" s="1"/>
  <c r="G420" i="3"/>
  <c r="A420" i="1" s="1"/>
  <c r="H420" i="3"/>
  <c r="B420" i="1" s="1"/>
  <c r="G421" i="3"/>
  <c r="A421" i="1" s="1"/>
  <c r="H421" i="3"/>
  <c r="B421" i="1" s="1"/>
  <c r="G422" i="3"/>
  <c r="A422" i="1" s="1"/>
  <c r="H422" i="3"/>
  <c r="B422" i="1" s="1"/>
  <c r="G423" i="3"/>
  <c r="A423" i="1" s="1"/>
  <c r="H423" i="3"/>
  <c r="G424" i="3"/>
  <c r="A424" i="1" s="1"/>
  <c r="H424" i="3"/>
  <c r="G425" i="3"/>
  <c r="A425" i="1" s="1"/>
  <c r="H425" i="3"/>
  <c r="B425" i="1" s="1"/>
  <c r="G426" i="3"/>
  <c r="H426" i="3"/>
  <c r="B426" i="1" s="1"/>
  <c r="G427" i="3"/>
  <c r="H427" i="3"/>
  <c r="B427" i="1" s="1"/>
  <c r="G428" i="3"/>
  <c r="A428" i="1" s="1"/>
  <c r="H428" i="3"/>
  <c r="B428" i="1" s="1"/>
  <c r="I428" i="3"/>
  <c r="C428" i="1" s="1"/>
  <c r="G429" i="3"/>
  <c r="A429" i="1" s="1"/>
  <c r="H429" i="3"/>
  <c r="B429" i="1" s="1"/>
  <c r="G430" i="3"/>
  <c r="H430" i="3"/>
  <c r="B430" i="1" s="1"/>
  <c r="G431" i="3"/>
  <c r="A431" i="1" s="1"/>
  <c r="H431" i="3"/>
  <c r="G432" i="3"/>
  <c r="A432" i="1" s="1"/>
  <c r="H432" i="3"/>
  <c r="G433" i="3"/>
  <c r="A433" i="1" s="1"/>
  <c r="H433" i="3"/>
  <c r="B433" i="1" s="1"/>
  <c r="G434" i="3"/>
  <c r="H434" i="3"/>
  <c r="B434" i="1" s="1"/>
  <c r="G435" i="3"/>
  <c r="H435" i="3"/>
  <c r="B435" i="1" s="1"/>
  <c r="G436" i="3"/>
  <c r="A436" i="1" s="1"/>
  <c r="H436" i="3"/>
  <c r="B436" i="1" s="1"/>
  <c r="G437" i="3"/>
  <c r="A437" i="1" s="1"/>
  <c r="H437" i="3"/>
  <c r="G438" i="3"/>
  <c r="H438" i="3"/>
  <c r="B438" i="1" s="1"/>
  <c r="G439" i="3"/>
  <c r="A439" i="1" s="1"/>
  <c r="H439" i="3"/>
  <c r="G440" i="3"/>
  <c r="A440" i="1" s="1"/>
  <c r="H440" i="3"/>
  <c r="G441" i="3"/>
  <c r="A441" i="1" s="1"/>
  <c r="H441" i="3"/>
  <c r="B441" i="1" s="1"/>
  <c r="G442" i="3"/>
  <c r="H442" i="3"/>
  <c r="B442" i="1" s="1"/>
  <c r="G443" i="3"/>
  <c r="H443" i="3"/>
  <c r="B443" i="1" s="1"/>
  <c r="G444" i="3"/>
  <c r="A444" i="1" s="1"/>
  <c r="H444" i="3"/>
  <c r="G445" i="3"/>
  <c r="A445" i="1" s="1"/>
  <c r="H445" i="3"/>
  <c r="B445" i="1" s="1"/>
  <c r="G446" i="3"/>
  <c r="H446" i="3"/>
  <c r="B446" i="1" s="1"/>
  <c r="G447" i="3"/>
  <c r="A447" i="1" s="1"/>
  <c r="H447" i="3"/>
  <c r="A31" i="3"/>
  <c r="A31" i="2" s="1"/>
  <c r="B31" i="3"/>
  <c r="B31" i="2" s="1"/>
  <c r="A32" i="3"/>
  <c r="A32" i="2" s="1"/>
  <c r="B32" i="3"/>
  <c r="B32" i="2" s="1"/>
  <c r="A33" i="3"/>
  <c r="A33" i="2" s="1"/>
  <c r="B33" i="3"/>
  <c r="B33" i="2" s="1"/>
  <c r="A34" i="3"/>
  <c r="A34" i="2" s="1"/>
  <c r="B34" i="3"/>
  <c r="B34" i="2" s="1"/>
  <c r="A35" i="3"/>
  <c r="A35" i="2" s="1"/>
  <c r="B35" i="3"/>
  <c r="B35" i="2" s="1"/>
  <c r="A36" i="3"/>
  <c r="A36" i="2" s="1"/>
  <c r="B36" i="3"/>
  <c r="B36" i="2" s="1"/>
  <c r="A37" i="3"/>
  <c r="A37" i="2" s="1"/>
  <c r="B37" i="3"/>
  <c r="B37" i="2" s="1"/>
  <c r="A38" i="3"/>
  <c r="A38" i="2" s="1"/>
  <c r="B38" i="3"/>
  <c r="B38" i="2" s="1"/>
  <c r="A39" i="3"/>
  <c r="A39" i="2" s="1"/>
  <c r="B39" i="3"/>
  <c r="B39" i="2" s="1"/>
  <c r="A40" i="3"/>
  <c r="A40" i="2" s="1"/>
  <c r="B40" i="3"/>
  <c r="B40" i="2" s="1"/>
  <c r="A41" i="3"/>
  <c r="C41" i="3" s="1"/>
  <c r="C41" i="2" s="1"/>
  <c r="B41" i="3"/>
  <c r="B41" i="2" s="1"/>
  <c r="A42" i="3"/>
  <c r="A42" i="2" s="1"/>
  <c r="B42" i="3"/>
  <c r="B42" i="2" s="1"/>
  <c r="A43" i="3"/>
  <c r="A43" i="2" s="1"/>
  <c r="B43" i="3"/>
  <c r="B43" i="2" s="1"/>
  <c r="A44" i="3"/>
  <c r="A44" i="2" s="1"/>
  <c r="B44" i="3"/>
  <c r="B44" i="2" s="1"/>
  <c r="A50" i="3"/>
  <c r="A50" i="2" s="1"/>
  <c r="B50" i="3"/>
  <c r="B50" i="2" s="1"/>
  <c r="A51" i="3"/>
  <c r="B51" i="3"/>
  <c r="B51" i="2" s="1"/>
  <c r="A52" i="3"/>
  <c r="A52" i="2" s="1"/>
  <c r="B52" i="3"/>
  <c r="B52" i="2" s="1"/>
  <c r="A53" i="3"/>
  <c r="A53" i="2" s="1"/>
  <c r="B53" i="3"/>
  <c r="B53" i="2" s="1"/>
  <c r="A54" i="3"/>
  <c r="A54" i="2" s="1"/>
  <c r="B54" i="3"/>
  <c r="A55" i="3"/>
  <c r="A55" i="2" s="1"/>
  <c r="B55" i="3"/>
  <c r="B55" i="2" s="1"/>
  <c r="A56" i="3"/>
  <c r="A56" i="2" s="1"/>
  <c r="B56" i="3"/>
  <c r="C56" i="3" s="1"/>
  <c r="C56" i="2" s="1"/>
  <c r="A57" i="3"/>
  <c r="A57" i="2" s="1"/>
  <c r="B57" i="3"/>
  <c r="B57" i="2" s="1"/>
  <c r="A58" i="3"/>
  <c r="A58" i="2" s="1"/>
  <c r="B58" i="3"/>
  <c r="C58" i="3" s="1"/>
  <c r="C58" i="2" s="1"/>
  <c r="A59" i="3"/>
  <c r="B59" i="3"/>
  <c r="B59" i="2" s="1"/>
  <c r="A60" i="3"/>
  <c r="A60" i="2" s="1"/>
  <c r="B60" i="3"/>
  <c r="B60" i="2" s="1"/>
  <c r="A61" i="3"/>
  <c r="A61" i="2" s="1"/>
  <c r="B61" i="3"/>
  <c r="C61" i="3" s="1"/>
  <c r="C61" i="2" s="1"/>
  <c r="A62" i="3"/>
  <c r="A62" i="2" s="1"/>
  <c r="B62" i="3"/>
  <c r="B62" i="2" s="1"/>
  <c r="A63" i="3"/>
  <c r="A63" i="2" s="1"/>
  <c r="B63" i="3"/>
  <c r="B63" i="2" s="1"/>
  <c r="A69" i="3"/>
  <c r="A69" i="2" s="1"/>
  <c r="B69" i="3"/>
  <c r="B69" i="2" s="1"/>
  <c r="A70" i="3"/>
  <c r="A70" i="2" s="1"/>
  <c r="B70" i="3"/>
  <c r="B70" i="2" s="1"/>
  <c r="A71" i="3"/>
  <c r="A71" i="2" s="1"/>
  <c r="B71" i="3"/>
  <c r="B71" i="2" s="1"/>
  <c r="A72" i="3"/>
  <c r="B72" i="3"/>
  <c r="B72" i="2" s="1"/>
  <c r="A73" i="3"/>
  <c r="A73" i="2" s="1"/>
  <c r="B73" i="3"/>
  <c r="B73" i="2" s="1"/>
  <c r="A74" i="3"/>
  <c r="A74" i="2" s="1"/>
  <c r="B74" i="3"/>
  <c r="B74" i="2" s="1"/>
  <c r="A75" i="3"/>
  <c r="A75" i="2" s="1"/>
  <c r="B75" i="3"/>
  <c r="A76" i="3"/>
  <c r="A76" i="2" s="1"/>
  <c r="B76" i="3"/>
  <c r="B76" i="2" s="1"/>
  <c r="A77" i="3"/>
  <c r="A77" i="2" s="1"/>
  <c r="B77" i="3"/>
  <c r="B77" i="2" s="1"/>
  <c r="A78" i="3"/>
  <c r="A78" i="2" s="1"/>
  <c r="B78" i="3"/>
  <c r="B78" i="2" s="1"/>
  <c r="A79" i="3"/>
  <c r="A79" i="2" s="1"/>
  <c r="B79" i="3"/>
  <c r="B79" i="2" s="1"/>
  <c r="A80" i="3"/>
  <c r="A80" i="2" s="1"/>
  <c r="B80" i="3"/>
  <c r="B80" i="2" s="1"/>
  <c r="A81" i="3"/>
  <c r="A81" i="2" s="1"/>
  <c r="B81" i="3"/>
  <c r="B81" i="2" s="1"/>
  <c r="A82" i="3"/>
  <c r="A82" i="2" s="1"/>
  <c r="B82" i="3"/>
  <c r="B82" i="2" s="1"/>
  <c r="A88" i="3"/>
  <c r="B88" i="3"/>
  <c r="B88" i="2" s="1"/>
  <c r="A89" i="3"/>
  <c r="A89" i="2" s="1"/>
  <c r="B89" i="3"/>
  <c r="B89" i="2" s="1"/>
  <c r="A90" i="3"/>
  <c r="A90" i="2" s="1"/>
  <c r="B90" i="3"/>
  <c r="B90" i="2" s="1"/>
  <c r="A91" i="3"/>
  <c r="A91" i="2" s="1"/>
  <c r="B91" i="3"/>
  <c r="B91" i="2" s="1"/>
  <c r="A92" i="3"/>
  <c r="B92" i="3"/>
  <c r="B92" i="2" s="1"/>
  <c r="A93" i="3"/>
  <c r="B93" i="3"/>
  <c r="B93" i="2" s="1"/>
  <c r="A94" i="3"/>
  <c r="C94" i="3" s="1"/>
  <c r="C94" i="2" s="1"/>
  <c r="B94" i="3"/>
  <c r="B94" i="2" s="1"/>
  <c r="A95" i="3"/>
  <c r="A95" i="2" s="1"/>
  <c r="B95" i="3"/>
  <c r="B95" i="2" s="1"/>
  <c r="A96" i="3"/>
  <c r="A96" i="2" s="1"/>
  <c r="B96" i="3"/>
  <c r="A97" i="3"/>
  <c r="A97" i="2" s="1"/>
  <c r="B97" i="3"/>
  <c r="B97" i="2" s="1"/>
  <c r="A98" i="3"/>
  <c r="A98" i="2" s="1"/>
  <c r="B98" i="3"/>
  <c r="A99" i="3"/>
  <c r="A99" i="2" s="1"/>
  <c r="B99" i="3"/>
  <c r="A100" i="3"/>
  <c r="A100" i="2" s="1"/>
  <c r="B100" i="3"/>
  <c r="B100" i="2" s="1"/>
  <c r="A101" i="3"/>
  <c r="B101" i="3"/>
  <c r="B101" i="2" s="1"/>
  <c r="A107" i="3"/>
  <c r="C107" i="3" s="1"/>
  <c r="C107" i="2" s="1"/>
  <c r="B107" i="3"/>
  <c r="B107" i="2" s="1"/>
  <c r="A108" i="3"/>
  <c r="A108" i="2" s="1"/>
  <c r="B108" i="3"/>
  <c r="A109" i="3"/>
  <c r="C109" i="3" s="1"/>
  <c r="C109" i="2" s="1"/>
  <c r="B109" i="3"/>
  <c r="B109" i="2" s="1"/>
  <c r="A110" i="3"/>
  <c r="A110" i="2" s="1"/>
  <c r="B110" i="3"/>
  <c r="B110" i="2" s="1"/>
  <c r="A111" i="3"/>
  <c r="A111" i="2" s="1"/>
  <c r="B111" i="3"/>
  <c r="A112" i="3"/>
  <c r="A112" i="2" s="1"/>
  <c r="B112" i="3"/>
  <c r="B112" i="2" s="1"/>
  <c r="A113" i="3"/>
  <c r="A113" i="2" s="1"/>
  <c r="B113" i="3"/>
  <c r="B113" i="2" s="1"/>
  <c r="C113" i="3"/>
  <c r="C113" i="2" s="1"/>
  <c r="A114" i="3"/>
  <c r="B114" i="3"/>
  <c r="B114" i="2" s="1"/>
  <c r="A115" i="3"/>
  <c r="A115" i="2" s="1"/>
  <c r="B115" i="3"/>
  <c r="B115" i="2" s="1"/>
  <c r="A116" i="3"/>
  <c r="A116" i="2" s="1"/>
  <c r="B116" i="3"/>
  <c r="B116" i="2" s="1"/>
  <c r="A117" i="3"/>
  <c r="A117" i="2" s="1"/>
  <c r="B117" i="3"/>
  <c r="B117" i="2" s="1"/>
  <c r="A118" i="3"/>
  <c r="A118" i="2" s="1"/>
  <c r="B118" i="3"/>
  <c r="B118" i="2" s="1"/>
  <c r="A119" i="3"/>
  <c r="A119" i="2" s="1"/>
  <c r="B119" i="3"/>
  <c r="B119" i="2" s="1"/>
  <c r="A120" i="3"/>
  <c r="A120" i="2" s="1"/>
  <c r="B120" i="3"/>
  <c r="A126" i="3"/>
  <c r="A126" i="2" s="1"/>
  <c r="B126" i="3"/>
  <c r="B126" i="2" s="1"/>
  <c r="A127" i="3"/>
  <c r="A127" i="2" s="1"/>
  <c r="B127" i="3"/>
  <c r="B127" i="2" s="1"/>
  <c r="A128" i="3"/>
  <c r="B128" i="3"/>
  <c r="B128" i="2" s="1"/>
  <c r="A129" i="3"/>
  <c r="A129" i="2" s="1"/>
  <c r="B129" i="3"/>
  <c r="B129" i="2" s="1"/>
  <c r="A130" i="3"/>
  <c r="B130" i="3"/>
  <c r="B130" i="2" s="1"/>
  <c r="A131" i="3"/>
  <c r="A131" i="2" s="1"/>
  <c r="B131" i="3"/>
  <c r="B131" i="2" s="1"/>
  <c r="A132" i="3"/>
  <c r="A132" i="2" s="1"/>
  <c r="B132" i="3"/>
  <c r="A133" i="3"/>
  <c r="A133" i="2" s="1"/>
  <c r="B133" i="3"/>
  <c r="A134" i="3"/>
  <c r="A134" i="2" s="1"/>
  <c r="B134" i="3"/>
  <c r="B134" i="2" s="1"/>
  <c r="A135" i="3"/>
  <c r="B135" i="3"/>
  <c r="B135" i="2" s="1"/>
  <c r="A136" i="3"/>
  <c r="B136" i="3"/>
  <c r="B136" i="2" s="1"/>
  <c r="A137" i="3"/>
  <c r="A137" i="2" s="1"/>
  <c r="B137" i="3"/>
  <c r="B137" i="2" s="1"/>
  <c r="A138" i="3"/>
  <c r="A138" i="2" s="1"/>
  <c r="B138" i="3"/>
  <c r="C138" i="3" s="1"/>
  <c r="C138" i="2" s="1"/>
  <c r="A139" i="3"/>
  <c r="A139" i="2" s="1"/>
  <c r="B139" i="3"/>
  <c r="A145" i="3"/>
  <c r="A145" i="2" s="1"/>
  <c r="B145" i="3"/>
  <c r="A146" i="3"/>
  <c r="A146" i="2" s="1"/>
  <c r="B146" i="3"/>
  <c r="C146" i="3" s="1"/>
  <c r="C146" i="2" s="1"/>
  <c r="A147" i="3"/>
  <c r="A147" i="2" s="1"/>
  <c r="B147" i="3"/>
  <c r="A148" i="3"/>
  <c r="B148" i="3"/>
  <c r="B148" i="2" s="1"/>
  <c r="A149" i="3"/>
  <c r="B149" i="3"/>
  <c r="B149" i="2" s="1"/>
  <c r="A150" i="3"/>
  <c r="A150" i="2" s="1"/>
  <c r="B150" i="3"/>
  <c r="A151" i="3"/>
  <c r="A151" i="2" s="1"/>
  <c r="B151" i="3"/>
  <c r="B151" i="2" s="1"/>
  <c r="A152" i="3"/>
  <c r="A152" i="2" s="1"/>
  <c r="B152" i="3"/>
  <c r="A153" i="3"/>
  <c r="A153" i="2" s="1"/>
  <c r="B153" i="3"/>
  <c r="A154" i="3"/>
  <c r="A154" i="2" s="1"/>
  <c r="B154" i="3"/>
  <c r="B154" i="2" s="1"/>
  <c r="A155" i="3"/>
  <c r="A155" i="2" s="1"/>
  <c r="B155" i="3"/>
  <c r="A156" i="3"/>
  <c r="B156" i="3"/>
  <c r="B156" i="2" s="1"/>
  <c r="A157" i="3"/>
  <c r="A157" i="2" s="1"/>
  <c r="B157" i="3"/>
  <c r="B157" i="2" s="1"/>
  <c r="A158" i="3"/>
  <c r="A158" i="2" s="1"/>
  <c r="B158" i="3"/>
  <c r="B158" i="2" s="1"/>
  <c r="A164" i="3"/>
  <c r="A164" i="2" s="1"/>
  <c r="B164" i="3"/>
  <c r="B164" i="2" s="1"/>
  <c r="A165" i="3"/>
  <c r="A165" i="2" s="1"/>
  <c r="B165" i="3"/>
  <c r="A166" i="3"/>
  <c r="A166" i="2" s="1"/>
  <c r="B166" i="3"/>
  <c r="B166" i="2" s="1"/>
  <c r="A167" i="3"/>
  <c r="A167" i="2" s="1"/>
  <c r="B167" i="3"/>
  <c r="A168" i="3"/>
  <c r="A168" i="2" s="1"/>
  <c r="B168" i="3"/>
  <c r="C168" i="3" s="1"/>
  <c r="C168" i="2" s="1"/>
  <c r="A169" i="3"/>
  <c r="A169" i="2" s="1"/>
  <c r="B169" i="3"/>
  <c r="B169" i="2" s="1"/>
  <c r="A170" i="3"/>
  <c r="B170" i="3"/>
  <c r="B170" i="2" s="1"/>
  <c r="A171" i="3"/>
  <c r="A171" i="2" s="1"/>
  <c r="B171" i="3"/>
  <c r="B171" i="2" s="1"/>
  <c r="A172" i="3"/>
  <c r="B172" i="3"/>
  <c r="B172" i="2" s="1"/>
  <c r="A173" i="3"/>
  <c r="A173" i="2" s="1"/>
  <c r="B173" i="3"/>
  <c r="B173" i="2" s="1"/>
  <c r="A174" i="3"/>
  <c r="A174" i="2" s="1"/>
  <c r="B174" i="3"/>
  <c r="A175" i="3"/>
  <c r="A175" i="2" s="1"/>
  <c r="B175" i="3"/>
  <c r="A176" i="3"/>
  <c r="A176" i="2" s="1"/>
  <c r="B176" i="3"/>
  <c r="B176" i="2" s="1"/>
  <c r="C176" i="3"/>
  <c r="C176" i="2" s="1"/>
  <c r="A177" i="3"/>
  <c r="B177" i="3"/>
  <c r="B177" i="2" s="1"/>
  <c r="A183" i="3"/>
  <c r="B183" i="3"/>
  <c r="B183" i="2" s="1"/>
  <c r="A184" i="3"/>
  <c r="A184" i="2" s="1"/>
  <c r="B184" i="3"/>
  <c r="B184" i="2" s="1"/>
  <c r="A185" i="3"/>
  <c r="A185" i="2" s="1"/>
  <c r="B185" i="3"/>
  <c r="A186" i="3"/>
  <c r="A186" i="2" s="1"/>
  <c r="B186" i="3"/>
  <c r="B186" i="2" s="1"/>
  <c r="A187" i="3"/>
  <c r="A187" i="2" s="1"/>
  <c r="B187" i="3"/>
  <c r="A188" i="3"/>
  <c r="A188" i="2" s="1"/>
  <c r="B188" i="3"/>
  <c r="A189" i="3"/>
  <c r="B189" i="3"/>
  <c r="B189" i="2" s="1"/>
  <c r="A190" i="3"/>
  <c r="B190" i="3"/>
  <c r="B190" i="2" s="1"/>
  <c r="A191" i="3"/>
  <c r="A191" i="2" s="1"/>
  <c r="B191" i="3"/>
  <c r="B191" i="2" s="1"/>
  <c r="A192" i="3"/>
  <c r="A192" i="2" s="1"/>
  <c r="B192" i="3"/>
  <c r="B192" i="2" s="1"/>
  <c r="A193" i="3"/>
  <c r="A193" i="2" s="1"/>
  <c r="B193" i="3"/>
  <c r="A194" i="3"/>
  <c r="A194" i="2" s="1"/>
  <c r="B194" i="3"/>
  <c r="A195" i="3"/>
  <c r="A195" i="2" s="1"/>
  <c r="B195" i="3"/>
  <c r="B195" i="2" s="1"/>
  <c r="A196" i="3"/>
  <c r="A196" i="2" s="1"/>
  <c r="B196" i="3"/>
  <c r="B196" i="2" s="1"/>
  <c r="AD7" i="1"/>
  <c r="AA7" i="1"/>
  <c r="X7" i="1"/>
  <c r="O7" i="1"/>
  <c r="L7" i="1"/>
  <c r="I7" i="1"/>
  <c r="AS9" i="1"/>
  <c r="AP9" i="1"/>
  <c r="AM9" i="1"/>
  <c r="AD9" i="1"/>
  <c r="AA9" i="1"/>
  <c r="X9" i="1"/>
  <c r="O9" i="1"/>
  <c r="L9" i="1"/>
  <c r="I9" i="1"/>
  <c r="I384" i="3" l="1"/>
  <c r="C384" i="1" s="1"/>
  <c r="I168" i="3"/>
  <c r="C168" i="1" s="1"/>
  <c r="I369" i="3"/>
  <c r="C369" i="1" s="1"/>
  <c r="I304" i="3"/>
  <c r="C304" i="1" s="1"/>
  <c r="I100" i="3"/>
  <c r="C100" i="1" s="1"/>
  <c r="I74" i="3"/>
  <c r="C74" i="1" s="1"/>
  <c r="I176" i="3"/>
  <c r="C176" i="1" s="1"/>
  <c r="I292" i="3"/>
  <c r="C292" i="1" s="1"/>
  <c r="I135" i="3"/>
  <c r="C135" i="1" s="1"/>
  <c r="I77" i="3"/>
  <c r="C77" i="1" s="1"/>
  <c r="I57" i="3"/>
  <c r="C57" i="1" s="1"/>
  <c r="C96" i="3"/>
  <c r="C96" i="2" s="1"/>
  <c r="C71" i="3"/>
  <c r="C71" i="2" s="1"/>
  <c r="I420" i="3"/>
  <c r="C420" i="1" s="1"/>
  <c r="I351" i="3"/>
  <c r="C351" i="1" s="1"/>
  <c r="I299" i="3"/>
  <c r="C299" i="1" s="1"/>
  <c r="I222" i="3"/>
  <c r="C222" i="1" s="1"/>
  <c r="I159" i="3"/>
  <c r="C159" i="1" s="1"/>
  <c r="I155" i="3"/>
  <c r="C155" i="1" s="1"/>
  <c r="B138" i="2"/>
  <c r="C50" i="3"/>
  <c r="C50" i="2" s="1"/>
  <c r="I358" i="3"/>
  <c r="C358" i="1" s="1"/>
  <c r="I339" i="3"/>
  <c r="C339" i="1" s="1"/>
  <c r="I284" i="3"/>
  <c r="C284" i="1" s="1"/>
  <c r="I232" i="3"/>
  <c r="C232" i="1" s="1"/>
  <c r="I162" i="3"/>
  <c r="C162" i="1" s="1"/>
  <c r="I92" i="3"/>
  <c r="C92" i="1" s="1"/>
  <c r="I69" i="3"/>
  <c r="C69" i="1" s="1"/>
  <c r="I58" i="3"/>
  <c r="C58" i="1" s="1"/>
  <c r="C91" i="3"/>
  <c r="C91" i="2" s="1"/>
  <c r="I412" i="3"/>
  <c r="C412" i="1" s="1"/>
  <c r="I398" i="3"/>
  <c r="C398" i="1" s="1"/>
  <c r="I291" i="3"/>
  <c r="C291" i="1" s="1"/>
  <c r="I269" i="3"/>
  <c r="C269" i="1" s="1"/>
  <c r="I214" i="3"/>
  <c r="C214" i="1" s="1"/>
  <c r="I181" i="3"/>
  <c r="C181" i="1" s="1"/>
  <c r="I173" i="3"/>
  <c r="C173" i="1" s="1"/>
  <c r="I151" i="3"/>
  <c r="C151" i="1" s="1"/>
  <c r="I147" i="3"/>
  <c r="C147" i="1" s="1"/>
  <c r="I76" i="3"/>
  <c r="C76" i="1" s="1"/>
  <c r="A94" i="2"/>
  <c r="I401" i="3"/>
  <c r="C401" i="1" s="1"/>
  <c r="I394" i="3"/>
  <c r="C394" i="1" s="1"/>
  <c r="I331" i="3"/>
  <c r="C331" i="1" s="1"/>
  <c r="I221" i="3"/>
  <c r="C221" i="1" s="1"/>
  <c r="I202" i="3"/>
  <c r="C202" i="1" s="1"/>
  <c r="I154" i="3"/>
  <c r="C154" i="1" s="1"/>
  <c r="I132" i="3"/>
  <c r="C132" i="1" s="1"/>
  <c r="B77" i="1"/>
  <c r="C194" i="3"/>
  <c r="C194" i="2" s="1"/>
  <c r="I433" i="3"/>
  <c r="C433" i="1" s="1"/>
  <c r="I374" i="3"/>
  <c r="C374" i="1" s="1"/>
  <c r="I334" i="3"/>
  <c r="C334" i="1" s="1"/>
  <c r="I327" i="3"/>
  <c r="C327" i="1" s="1"/>
  <c r="I261" i="3"/>
  <c r="C261" i="1" s="1"/>
  <c r="I194" i="3"/>
  <c r="C194" i="1" s="1"/>
  <c r="I157" i="3"/>
  <c r="C157" i="1" s="1"/>
  <c r="I136" i="3"/>
  <c r="C136" i="1" s="1"/>
  <c r="I124" i="3"/>
  <c r="C124" i="1" s="1"/>
  <c r="I87" i="3"/>
  <c r="C87" i="1" s="1"/>
  <c r="I60" i="3"/>
  <c r="C60" i="1" s="1"/>
  <c r="I146" i="3"/>
  <c r="C146" i="1" s="1"/>
  <c r="C101" i="3"/>
  <c r="C101" i="2" s="1"/>
  <c r="C93" i="3"/>
  <c r="C93" i="2" s="1"/>
  <c r="C72" i="3"/>
  <c r="C72" i="2" s="1"/>
  <c r="I160" i="3"/>
  <c r="C160" i="1" s="1"/>
  <c r="I90" i="3"/>
  <c r="C90" i="1" s="1"/>
  <c r="I82" i="3"/>
  <c r="C82" i="1" s="1"/>
  <c r="C13" i="2"/>
  <c r="C54" i="3"/>
  <c r="C54" i="2" s="1"/>
  <c r="B13" i="2"/>
  <c r="C59" i="3"/>
  <c r="C59" i="2" s="1"/>
  <c r="A59" i="2"/>
  <c r="C51" i="3"/>
  <c r="C51" i="2" s="1"/>
  <c r="A51" i="2"/>
  <c r="I447" i="3"/>
  <c r="C447" i="1" s="1"/>
  <c r="B447" i="1"/>
  <c r="I388" i="3"/>
  <c r="C388" i="1" s="1"/>
  <c r="B388" i="1"/>
  <c r="B355" i="1"/>
  <c r="I355" i="3"/>
  <c r="C355" i="1" s="1"/>
  <c r="C88" i="3"/>
  <c r="C88" i="2" s="1"/>
  <c r="A88" i="2"/>
  <c r="I392" i="3"/>
  <c r="C392" i="1" s="1"/>
  <c r="A392" i="1"/>
  <c r="I321" i="3"/>
  <c r="C321" i="1" s="1"/>
  <c r="B321" i="1"/>
  <c r="B288" i="1"/>
  <c r="I288" i="3"/>
  <c r="C288" i="1" s="1"/>
  <c r="B315" i="1"/>
  <c r="I315" i="3"/>
  <c r="C315" i="1" s="1"/>
  <c r="I395" i="3"/>
  <c r="C395" i="1" s="1"/>
  <c r="A395" i="1"/>
  <c r="I325" i="3"/>
  <c r="C325" i="1" s="1"/>
  <c r="A325" i="1"/>
  <c r="C108" i="3"/>
  <c r="C108" i="2" s="1"/>
  <c r="B108" i="2"/>
  <c r="C132" i="3"/>
  <c r="C132" i="2" s="1"/>
  <c r="B132" i="2"/>
  <c r="I434" i="3"/>
  <c r="C434" i="1" s="1"/>
  <c r="A434" i="1"/>
  <c r="I375" i="3"/>
  <c r="C375" i="1" s="1"/>
  <c r="A375" i="1"/>
  <c r="I328" i="3"/>
  <c r="C328" i="1" s="1"/>
  <c r="A328" i="1"/>
  <c r="C92" i="3"/>
  <c r="C92" i="2" s="1"/>
  <c r="A92" i="2"/>
  <c r="C99" i="3"/>
  <c r="C99" i="2" s="1"/>
  <c r="B99" i="2"/>
  <c r="B437" i="1"/>
  <c r="I437" i="3"/>
  <c r="C437" i="1" s="1"/>
  <c r="B378" i="1"/>
  <c r="I378" i="3"/>
  <c r="C378" i="1" s="1"/>
  <c r="I338" i="3"/>
  <c r="C338" i="1" s="1"/>
  <c r="B338" i="1"/>
  <c r="I305" i="3"/>
  <c r="C305" i="1" s="1"/>
  <c r="A305" i="1"/>
  <c r="C75" i="3"/>
  <c r="C75" i="2" s="1"/>
  <c r="B75" i="2"/>
  <c r="C149" i="3"/>
  <c r="C149" i="2" s="1"/>
  <c r="A149" i="2"/>
  <c r="C136" i="3"/>
  <c r="C136" i="2" s="1"/>
  <c r="A136" i="2"/>
  <c r="C152" i="3"/>
  <c r="C152" i="2" s="1"/>
  <c r="B152" i="2"/>
  <c r="B308" i="1"/>
  <c r="I308" i="3"/>
  <c r="C308" i="1" s="1"/>
  <c r="C185" i="3"/>
  <c r="C185" i="2" s="1"/>
  <c r="B185" i="2"/>
  <c r="B444" i="1"/>
  <c r="I444" i="3"/>
  <c r="C444" i="1" s="1"/>
  <c r="B414" i="1"/>
  <c r="I414" i="3"/>
  <c r="C414" i="1" s="1"/>
  <c r="B385" i="1"/>
  <c r="I385" i="3"/>
  <c r="C385" i="1" s="1"/>
  <c r="I251" i="3"/>
  <c r="C251" i="1" s="1"/>
  <c r="B251" i="1"/>
  <c r="I188" i="3"/>
  <c r="C188" i="1" s="1"/>
  <c r="A188" i="1"/>
  <c r="C192" i="3"/>
  <c r="C192" i="2" s="1"/>
  <c r="C164" i="3"/>
  <c r="C164" i="2" s="1"/>
  <c r="C139" i="3"/>
  <c r="C139" i="2" s="1"/>
  <c r="B139" i="2"/>
  <c r="C128" i="3"/>
  <c r="C128" i="2" s="1"/>
  <c r="I440" i="3"/>
  <c r="C440" i="1" s="1"/>
  <c r="B440" i="1"/>
  <c r="I430" i="3"/>
  <c r="C430" i="1" s="1"/>
  <c r="A430" i="1"/>
  <c r="I427" i="3"/>
  <c r="C427" i="1" s="1"/>
  <c r="A427" i="1"/>
  <c r="I423" i="3"/>
  <c r="C423" i="1" s="1"/>
  <c r="B423" i="1"/>
  <c r="I411" i="3"/>
  <c r="C411" i="1" s="1"/>
  <c r="A411" i="1"/>
  <c r="I407" i="3"/>
  <c r="C407" i="1" s="1"/>
  <c r="B407" i="1"/>
  <c r="I381" i="3"/>
  <c r="C381" i="1" s="1"/>
  <c r="B381" i="1"/>
  <c r="I371" i="3"/>
  <c r="C371" i="1" s="1"/>
  <c r="A371" i="1"/>
  <c r="I368" i="3"/>
  <c r="C368" i="1" s="1"/>
  <c r="A368" i="1"/>
  <c r="I364" i="3"/>
  <c r="C364" i="1" s="1"/>
  <c r="B364" i="1"/>
  <c r="I348" i="3"/>
  <c r="C348" i="1" s="1"/>
  <c r="A348" i="1"/>
  <c r="I311" i="3"/>
  <c r="C311" i="1" s="1"/>
  <c r="B311" i="1"/>
  <c r="I301" i="3"/>
  <c r="C301" i="1" s="1"/>
  <c r="A301" i="1"/>
  <c r="I298" i="3"/>
  <c r="C298" i="1" s="1"/>
  <c r="A298" i="1"/>
  <c r="I294" i="3"/>
  <c r="C294" i="1" s="1"/>
  <c r="B294" i="1"/>
  <c r="I281" i="3"/>
  <c r="C281" i="1" s="1"/>
  <c r="A281" i="1"/>
  <c r="I244" i="3"/>
  <c r="C244" i="1" s="1"/>
  <c r="B244" i="1"/>
  <c r="I234" i="3"/>
  <c r="C234" i="1" s="1"/>
  <c r="A234" i="1"/>
  <c r="I231" i="3"/>
  <c r="C231" i="1" s="1"/>
  <c r="A231" i="1"/>
  <c r="I224" i="3"/>
  <c r="C224" i="1" s="1"/>
  <c r="B224" i="1"/>
  <c r="I211" i="3"/>
  <c r="C211" i="1" s="1"/>
  <c r="A211" i="1"/>
  <c r="I197" i="3"/>
  <c r="C197" i="1" s="1"/>
  <c r="I174" i="3"/>
  <c r="C174" i="1" s="1"/>
  <c r="B174" i="1"/>
  <c r="I164" i="3"/>
  <c r="C164" i="1" s="1"/>
  <c r="A164" i="1"/>
  <c r="I161" i="3"/>
  <c r="C161" i="1" s="1"/>
  <c r="A161" i="1"/>
  <c r="I144" i="3"/>
  <c r="C144" i="1" s="1"/>
  <c r="I134" i="3"/>
  <c r="C134" i="1" s="1"/>
  <c r="B134" i="1"/>
  <c r="I127" i="3"/>
  <c r="C127" i="1" s="1"/>
  <c r="I107" i="3"/>
  <c r="C107" i="1" s="1"/>
  <c r="B107" i="1"/>
  <c r="I94" i="3"/>
  <c r="C94" i="1" s="1"/>
  <c r="A94" i="1"/>
  <c r="I66" i="3"/>
  <c r="C66" i="1" s="1"/>
  <c r="I62" i="3"/>
  <c r="C62" i="1" s="1"/>
  <c r="A62" i="1"/>
  <c r="B54" i="2"/>
  <c r="B146" i="2"/>
  <c r="B57" i="1"/>
  <c r="A90" i="1"/>
  <c r="B103" i="1"/>
  <c r="B135" i="1"/>
  <c r="B157" i="1"/>
  <c r="A168" i="1"/>
  <c r="I131" i="3"/>
  <c r="C131" i="1" s="1"/>
  <c r="B131" i="1"/>
  <c r="I80" i="3"/>
  <c r="C80" i="1" s="1"/>
  <c r="B80" i="1"/>
  <c r="C189" i="3"/>
  <c r="C189" i="2" s="1"/>
  <c r="C156" i="3"/>
  <c r="C156" i="2" s="1"/>
  <c r="A156" i="2"/>
  <c r="C188" i="3"/>
  <c r="C188" i="2" s="1"/>
  <c r="B188" i="2"/>
  <c r="C172" i="3"/>
  <c r="C172" i="2" s="1"/>
  <c r="A172" i="2"/>
  <c r="C155" i="3"/>
  <c r="C155" i="2" s="1"/>
  <c r="B155" i="2"/>
  <c r="C151" i="3"/>
  <c r="C151" i="2" s="1"/>
  <c r="C148" i="3"/>
  <c r="C148" i="2" s="1"/>
  <c r="A148" i="2"/>
  <c r="C135" i="3"/>
  <c r="C135" i="2" s="1"/>
  <c r="A135" i="2"/>
  <c r="C118" i="3"/>
  <c r="C118" i="2" s="1"/>
  <c r="C111" i="3"/>
  <c r="C111" i="2" s="1"/>
  <c r="C98" i="3"/>
  <c r="C98" i="2" s="1"/>
  <c r="C62" i="3"/>
  <c r="C62" i="2" s="1"/>
  <c r="I436" i="3"/>
  <c r="C436" i="1" s="1"/>
  <c r="I429" i="3"/>
  <c r="C429" i="1" s="1"/>
  <c r="I413" i="3"/>
  <c r="C413" i="1" s="1"/>
  <c r="I391" i="3"/>
  <c r="C391" i="1" s="1"/>
  <c r="A391" i="1"/>
  <c r="I377" i="3"/>
  <c r="C377" i="1" s="1"/>
  <c r="I370" i="3"/>
  <c r="C370" i="1" s="1"/>
  <c r="I354" i="3"/>
  <c r="C354" i="1" s="1"/>
  <c r="B354" i="1"/>
  <c r="I347" i="3"/>
  <c r="C347" i="1" s="1"/>
  <c r="I344" i="3"/>
  <c r="C344" i="1" s="1"/>
  <c r="A344" i="1"/>
  <c r="I341" i="3"/>
  <c r="C341" i="1" s="1"/>
  <c r="A341" i="1"/>
  <c r="I337" i="3"/>
  <c r="C337" i="1" s="1"/>
  <c r="B337" i="1"/>
  <c r="I324" i="3"/>
  <c r="C324" i="1" s="1"/>
  <c r="A324" i="1"/>
  <c r="I307" i="3"/>
  <c r="C307" i="1" s="1"/>
  <c r="I300" i="3"/>
  <c r="C300" i="1" s="1"/>
  <c r="I287" i="3"/>
  <c r="C287" i="1" s="1"/>
  <c r="B287" i="1"/>
  <c r="I280" i="3"/>
  <c r="C280" i="1" s="1"/>
  <c r="I277" i="3"/>
  <c r="C277" i="1" s="1"/>
  <c r="A277" i="1"/>
  <c r="I271" i="3"/>
  <c r="C271" i="1" s="1"/>
  <c r="A271" i="1"/>
  <c r="I267" i="3"/>
  <c r="C267" i="1" s="1"/>
  <c r="B267" i="1"/>
  <c r="I254" i="3"/>
  <c r="C254" i="1" s="1"/>
  <c r="A254" i="1"/>
  <c r="I240" i="3"/>
  <c r="C240" i="1" s="1"/>
  <c r="I233" i="3"/>
  <c r="C233" i="1" s="1"/>
  <c r="I217" i="3"/>
  <c r="C217" i="1" s="1"/>
  <c r="B217" i="1"/>
  <c r="I210" i="3"/>
  <c r="C210" i="1" s="1"/>
  <c r="I207" i="3"/>
  <c r="C207" i="1" s="1"/>
  <c r="A207" i="1"/>
  <c r="I204" i="3"/>
  <c r="C204" i="1" s="1"/>
  <c r="A204" i="1"/>
  <c r="I200" i="3"/>
  <c r="C200" i="1" s="1"/>
  <c r="B200" i="1"/>
  <c r="I187" i="3"/>
  <c r="C187" i="1" s="1"/>
  <c r="A187" i="1"/>
  <c r="I170" i="3"/>
  <c r="C170" i="1" s="1"/>
  <c r="I163" i="3"/>
  <c r="C163" i="1" s="1"/>
  <c r="I150" i="3"/>
  <c r="C150" i="1" s="1"/>
  <c r="B150" i="1"/>
  <c r="I143" i="3"/>
  <c r="C143" i="1" s="1"/>
  <c r="I137" i="3"/>
  <c r="C137" i="1" s="1"/>
  <c r="A137" i="1"/>
  <c r="I130" i="3"/>
  <c r="C130" i="1" s="1"/>
  <c r="B130" i="1"/>
  <c r="I117" i="3"/>
  <c r="C117" i="1" s="1"/>
  <c r="A117" i="1"/>
  <c r="I110" i="3"/>
  <c r="C110" i="1" s="1"/>
  <c r="B110" i="1"/>
  <c r="I93" i="3"/>
  <c r="C93" i="1" s="1"/>
  <c r="I83" i="3"/>
  <c r="C83" i="1" s="1"/>
  <c r="B83" i="1"/>
  <c r="I79" i="3"/>
  <c r="C79" i="1" s="1"/>
  <c r="I72" i="3"/>
  <c r="C72" i="1" s="1"/>
  <c r="B72" i="1"/>
  <c r="I65" i="3"/>
  <c r="C65" i="1" s="1"/>
  <c r="I61" i="3"/>
  <c r="C61" i="1" s="1"/>
  <c r="A136" i="1"/>
  <c r="B159" i="1"/>
  <c r="I255" i="3"/>
  <c r="C255" i="1" s="1"/>
  <c r="A255" i="1"/>
  <c r="I201" i="3"/>
  <c r="C201" i="1" s="1"/>
  <c r="B201" i="1"/>
  <c r="I101" i="3"/>
  <c r="C101" i="1" s="1"/>
  <c r="A101" i="1"/>
  <c r="I91" i="3"/>
  <c r="C91" i="1" s="1"/>
  <c r="B91" i="1"/>
  <c r="I59" i="3"/>
  <c r="C59" i="1" s="1"/>
  <c r="B59" i="1"/>
  <c r="C175" i="3"/>
  <c r="C175" i="2" s="1"/>
  <c r="B175" i="2"/>
  <c r="C167" i="3"/>
  <c r="C167" i="2" s="1"/>
  <c r="B167" i="2"/>
  <c r="C147" i="3"/>
  <c r="C147" i="2" s="1"/>
  <c r="B147" i="2"/>
  <c r="I446" i="3"/>
  <c r="C446" i="1" s="1"/>
  <c r="A446" i="1"/>
  <c r="I443" i="3"/>
  <c r="C443" i="1" s="1"/>
  <c r="A443" i="1"/>
  <c r="I439" i="3"/>
  <c r="C439" i="1" s="1"/>
  <c r="B439" i="1"/>
  <c r="I426" i="3"/>
  <c r="C426" i="1" s="1"/>
  <c r="A426" i="1"/>
  <c r="I422" i="3"/>
  <c r="C422" i="1" s="1"/>
  <c r="I416" i="3"/>
  <c r="C416" i="1" s="1"/>
  <c r="B416" i="1"/>
  <c r="I410" i="3"/>
  <c r="C410" i="1" s="1"/>
  <c r="A410" i="1"/>
  <c r="I403" i="3"/>
  <c r="C403" i="1" s="1"/>
  <c r="I397" i="3"/>
  <c r="C397" i="1" s="1"/>
  <c r="B397" i="1"/>
  <c r="I390" i="3"/>
  <c r="C390" i="1" s="1"/>
  <c r="I387" i="3"/>
  <c r="C387" i="1" s="1"/>
  <c r="A387" i="1"/>
  <c r="I380" i="3"/>
  <c r="C380" i="1" s="1"/>
  <c r="B380" i="1"/>
  <c r="I367" i="3"/>
  <c r="C367" i="1" s="1"/>
  <c r="A367" i="1"/>
  <c r="I350" i="3"/>
  <c r="C350" i="1" s="1"/>
  <c r="I343" i="3"/>
  <c r="C343" i="1" s="1"/>
  <c r="I330" i="3"/>
  <c r="C330" i="1" s="1"/>
  <c r="B330" i="1"/>
  <c r="I323" i="3"/>
  <c r="C323" i="1" s="1"/>
  <c r="I320" i="3"/>
  <c r="C320" i="1" s="1"/>
  <c r="A320" i="1"/>
  <c r="I314" i="3"/>
  <c r="C314" i="1" s="1"/>
  <c r="A314" i="1"/>
  <c r="I310" i="3"/>
  <c r="C310" i="1" s="1"/>
  <c r="B310" i="1"/>
  <c r="I297" i="3"/>
  <c r="C297" i="1" s="1"/>
  <c r="A297" i="1"/>
  <c r="I283" i="3"/>
  <c r="C283" i="1" s="1"/>
  <c r="I276" i="3"/>
  <c r="C276" i="1" s="1"/>
  <c r="I260" i="3"/>
  <c r="C260" i="1" s="1"/>
  <c r="B260" i="1"/>
  <c r="I253" i="3"/>
  <c r="C253" i="1" s="1"/>
  <c r="I250" i="3"/>
  <c r="C250" i="1" s="1"/>
  <c r="A250" i="1"/>
  <c r="I247" i="3"/>
  <c r="C247" i="1" s="1"/>
  <c r="A247" i="1"/>
  <c r="I243" i="3"/>
  <c r="C243" i="1" s="1"/>
  <c r="B243" i="1"/>
  <c r="I227" i="3"/>
  <c r="C227" i="1" s="1"/>
  <c r="A227" i="1"/>
  <c r="I213" i="3"/>
  <c r="C213" i="1" s="1"/>
  <c r="I206" i="3"/>
  <c r="C206" i="1" s="1"/>
  <c r="I193" i="3"/>
  <c r="C193" i="1" s="1"/>
  <c r="B193" i="1"/>
  <c r="I183" i="3"/>
  <c r="C183" i="1" s="1"/>
  <c r="I180" i="3"/>
  <c r="C180" i="1" s="1"/>
  <c r="A180" i="1"/>
  <c r="I177" i="3"/>
  <c r="C177" i="1" s="1"/>
  <c r="A177" i="1"/>
  <c r="I153" i="3"/>
  <c r="C153" i="1" s="1"/>
  <c r="B153" i="1"/>
  <c r="I123" i="3"/>
  <c r="C123" i="1" s="1"/>
  <c r="B123" i="1"/>
  <c r="I116" i="3"/>
  <c r="C116" i="1" s="1"/>
  <c r="I113" i="3"/>
  <c r="C113" i="1" s="1"/>
  <c r="A113" i="1"/>
  <c r="I106" i="3"/>
  <c r="C106" i="1" s="1"/>
  <c r="B106" i="1"/>
  <c r="I86" i="3"/>
  <c r="C86" i="1" s="1"/>
  <c r="A86" i="1"/>
  <c r="I68" i="3"/>
  <c r="C68" i="1" s="1"/>
  <c r="B194" i="2"/>
  <c r="A82" i="1"/>
  <c r="A160" i="1"/>
  <c r="B181" i="1"/>
  <c r="I268" i="3"/>
  <c r="C268" i="1" s="1"/>
  <c r="B268" i="1"/>
  <c r="I121" i="3"/>
  <c r="C121" i="1" s="1"/>
  <c r="A121" i="1"/>
  <c r="I114" i="3"/>
  <c r="C114" i="1" s="1"/>
  <c r="B114" i="1"/>
  <c r="I73" i="3"/>
  <c r="C73" i="1" s="1"/>
  <c r="B73" i="1"/>
  <c r="C134" i="3"/>
  <c r="C134" i="2" s="1"/>
  <c r="C187" i="3"/>
  <c r="C187" i="2" s="1"/>
  <c r="B187" i="2"/>
  <c r="C126" i="3"/>
  <c r="C126" i="2" s="1"/>
  <c r="C117" i="3"/>
  <c r="C117" i="2" s="1"/>
  <c r="C114" i="3"/>
  <c r="C114" i="2" s="1"/>
  <c r="C110" i="3"/>
  <c r="C110" i="2" s="1"/>
  <c r="C97" i="3"/>
  <c r="C97" i="2" s="1"/>
  <c r="C81" i="3"/>
  <c r="C81" i="2" s="1"/>
  <c r="C44" i="3"/>
  <c r="C44" i="2" s="1"/>
  <c r="I445" i="3"/>
  <c r="C445" i="1" s="1"/>
  <c r="I432" i="3"/>
  <c r="C432" i="1" s="1"/>
  <c r="B432" i="1"/>
  <c r="I425" i="3"/>
  <c r="C425" i="1" s="1"/>
  <c r="I409" i="3"/>
  <c r="C409" i="1" s="1"/>
  <c r="I393" i="3"/>
  <c r="C393" i="1" s="1"/>
  <c r="I386" i="3"/>
  <c r="C386" i="1" s="1"/>
  <c r="I373" i="3"/>
  <c r="C373" i="1" s="1"/>
  <c r="B373" i="1"/>
  <c r="I366" i="3"/>
  <c r="C366" i="1" s="1"/>
  <c r="I363" i="3"/>
  <c r="C363" i="1" s="1"/>
  <c r="A363" i="1"/>
  <c r="I357" i="3"/>
  <c r="C357" i="1" s="1"/>
  <c r="A357" i="1"/>
  <c r="I353" i="3"/>
  <c r="C353" i="1" s="1"/>
  <c r="B353" i="1"/>
  <c r="I340" i="3"/>
  <c r="C340" i="1" s="1"/>
  <c r="A340" i="1"/>
  <c r="I326" i="3"/>
  <c r="C326" i="1" s="1"/>
  <c r="I319" i="3"/>
  <c r="C319" i="1" s="1"/>
  <c r="I303" i="3"/>
  <c r="C303" i="1" s="1"/>
  <c r="B303" i="1"/>
  <c r="I296" i="3"/>
  <c r="C296" i="1" s="1"/>
  <c r="I293" i="3"/>
  <c r="C293" i="1" s="1"/>
  <c r="A293" i="1"/>
  <c r="I290" i="3"/>
  <c r="C290" i="1" s="1"/>
  <c r="A290" i="1"/>
  <c r="I286" i="3"/>
  <c r="C286" i="1" s="1"/>
  <c r="B286" i="1"/>
  <c r="I270" i="3"/>
  <c r="C270" i="1" s="1"/>
  <c r="A270" i="1"/>
  <c r="I256" i="3"/>
  <c r="C256" i="1" s="1"/>
  <c r="I249" i="3"/>
  <c r="C249" i="1" s="1"/>
  <c r="I236" i="3"/>
  <c r="C236" i="1" s="1"/>
  <c r="B236" i="1"/>
  <c r="I226" i="3"/>
  <c r="C226" i="1" s="1"/>
  <c r="I223" i="3"/>
  <c r="C223" i="1" s="1"/>
  <c r="A223" i="1"/>
  <c r="I220" i="3"/>
  <c r="C220" i="1" s="1"/>
  <c r="A220" i="1"/>
  <c r="I216" i="3"/>
  <c r="C216" i="1" s="1"/>
  <c r="B216" i="1"/>
  <c r="I203" i="3"/>
  <c r="C203" i="1" s="1"/>
  <c r="A203" i="1"/>
  <c r="I189" i="3"/>
  <c r="C189" i="1" s="1"/>
  <c r="I179" i="3"/>
  <c r="C179" i="1" s="1"/>
  <c r="I166" i="3"/>
  <c r="C166" i="1" s="1"/>
  <c r="B166" i="1"/>
  <c r="I156" i="3"/>
  <c r="C156" i="1" s="1"/>
  <c r="A156" i="1"/>
  <c r="I149" i="3"/>
  <c r="C149" i="1" s="1"/>
  <c r="I133" i="3"/>
  <c r="C133" i="1" s="1"/>
  <c r="A133" i="1"/>
  <c r="I126" i="3"/>
  <c r="C126" i="1" s="1"/>
  <c r="B126" i="1"/>
  <c r="I119" i="3"/>
  <c r="C119" i="1" s="1"/>
  <c r="I112" i="3"/>
  <c r="C112" i="1" s="1"/>
  <c r="I99" i="3"/>
  <c r="C99" i="1" s="1"/>
  <c r="B99" i="1"/>
  <c r="I89" i="3"/>
  <c r="C89" i="1" s="1"/>
  <c r="B89" i="1"/>
  <c r="I85" i="3"/>
  <c r="C85" i="1" s="1"/>
  <c r="I75" i="3"/>
  <c r="C75" i="1" s="1"/>
  <c r="B75" i="1"/>
  <c r="I71" i="3"/>
  <c r="C71" i="1" s="1"/>
  <c r="I64" i="3"/>
  <c r="C64" i="1" s="1"/>
  <c r="B64" i="1"/>
  <c r="B111" i="2"/>
  <c r="A114" i="2"/>
  <c r="B151" i="1"/>
  <c r="B205" i="1"/>
  <c r="I442" i="3"/>
  <c r="C442" i="1" s="1"/>
  <c r="A442" i="1"/>
  <c r="I419" i="3"/>
  <c r="C419" i="1" s="1"/>
  <c r="A419" i="1"/>
  <c r="I415" i="3"/>
  <c r="C415" i="1" s="1"/>
  <c r="B415" i="1"/>
  <c r="I400" i="3"/>
  <c r="C400" i="1" s="1"/>
  <c r="A400" i="1"/>
  <c r="I396" i="3"/>
  <c r="C396" i="1" s="1"/>
  <c r="B396" i="1"/>
  <c r="I383" i="3"/>
  <c r="C383" i="1" s="1"/>
  <c r="A383" i="1"/>
  <c r="I379" i="3"/>
  <c r="C379" i="1" s="1"/>
  <c r="B379" i="1"/>
  <c r="I346" i="3"/>
  <c r="C346" i="1" s="1"/>
  <c r="B346" i="1"/>
  <c r="I336" i="3"/>
  <c r="C336" i="1" s="1"/>
  <c r="A336" i="1"/>
  <c r="I333" i="3"/>
  <c r="C333" i="1" s="1"/>
  <c r="A333" i="1"/>
  <c r="I329" i="3"/>
  <c r="C329" i="1" s="1"/>
  <c r="B329" i="1"/>
  <c r="I313" i="3"/>
  <c r="C313" i="1" s="1"/>
  <c r="A313" i="1"/>
  <c r="I279" i="3"/>
  <c r="C279" i="1" s="1"/>
  <c r="B279" i="1"/>
  <c r="I266" i="3"/>
  <c r="C266" i="1" s="1"/>
  <c r="A266" i="1"/>
  <c r="I263" i="3"/>
  <c r="C263" i="1" s="1"/>
  <c r="A263" i="1"/>
  <c r="I259" i="3"/>
  <c r="C259" i="1" s="1"/>
  <c r="B259" i="1"/>
  <c r="I246" i="3"/>
  <c r="C246" i="1" s="1"/>
  <c r="A246" i="1"/>
  <c r="I209" i="3"/>
  <c r="C209" i="1" s="1"/>
  <c r="B209" i="1"/>
  <c r="I199" i="3"/>
  <c r="C199" i="1" s="1"/>
  <c r="A199" i="1"/>
  <c r="I196" i="3"/>
  <c r="C196" i="1" s="1"/>
  <c r="A196" i="1"/>
  <c r="I192" i="3"/>
  <c r="C192" i="1" s="1"/>
  <c r="B192" i="1"/>
  <c r="I139" i="3"/>
  <c r="C139" i="1" s="1"/>
  <c r="B139" i="1"/>
  <c r="I129" i="3"/>
  <c r="C129" i="1" s="1"/>
  <c r="A129" i="1"/>
  <c r="I122" i="3"/>
  <c r="C122" i="1" s="1"/>
  <c r="B122" i="1"/>
  <c r="I109" i="3"/>
  <c r="C109" i="1" s="1"/>
  <c r="A109" i="1"/>
  <c r="I102" i="3"/>
  <c r="C102" i="1" s="1"/>
  <c r="B102" i="1"/>
  <c r="I78" i="3"/>
  <c r="C78" i="1" s="1"/>
  <c r="A78" i="1"/>
  <c r="B58" i="2"/>
  <c r="A93" i="2"/>
  <c r="B98" i="2"/>
  <c r="A101" i="2"/>
  <c r="A109" i="2"/>
  <c r="B168" i="2"/>
  <c r="A74" i="1"/>
  <c r="B173" i="1"/>
  <c r="A384" i="1"/>
  <c r="I258" i="3"/>
  <c r="C258" i="1" s="1"/>
  <c r="A258" i="1"/>
  <c r="I191" i="3"/>
  <c r="C191" i="1" s="1"/>
  <c r="A191" i="1"/>
  <c r="C186" i="3"/>
  <c r="C186" i="2" s="1"/>
  <c r="C170" i="3"/>
  <c r="C170" i="2" s="1"/>
  <c r="A170" i="2"/>
  <c r="C153" i="3"/>
  <c r="C153" i="2" s="1"/>
  <c r="B153" i="2"/>
  <c r="C133" i="3"/>
  <c r="C133" i="2" s="1"/>
  <c r="B133" i="2"/>
  <c r="C120" i="3"/>
  <c r="C120" i="2" s="1"/>
  <c r="C100" i="3"/>
  <c r="C100" i="2" s="1"/>
  <c r="C60" i="3"/>
  <c r="C60" i="2" s="1"/>
  <c r="C52" i="3"/>
  <c r="C52" i="2" s="1"/>
  <c r="I441" i="3"/>
  <c r="C441" i="1" s="1"/>
  <c r="I438" i="3"/>
  <c r="C438" i="1" s="1"/>
  <c r="A438" i="1"/>
  <c r="I435" i="3"/>
  <c r="C435" i="1" s="1"/>
  <c r="A435" i="1"/>
  <c r="I431" i="3"/>
  <c r="C431" i="1" s="1"/>
  <c r="B431" i="1"/>
  <c r="I421" i="3"/>
  <c r="C421" i="1" s="1"/>
  <c r="I402" i="3"/>
  <c r="C402" i="1" s="1"/>
  <c r="I389" i="3"/>
  <c r="C389" i="1" s="1"/>
  <c r="B389" i="1"/>
  <c r="I382" i="3"/>
  <c r="C382" i="1" s="1"/>
  <c r="I376" i="3"/>
  <c r="C376" i="1" s="1"/>
  <c r="A376" i="1"/>
  <c r="I372" i="3"/>
  <c r="C372" i="1" s="1"/>
  <c r="B372" i="1"/>
  <c r="I356" i="3"/>
  <c r="C356" i="1" s="1"/>
  <c r="A356" i="1"/>
  <c r="I342" i="3"/>
  <c r="C342" i="1" s="1"/>
  <c r="I335" i="3"/>
  <c r="C335" i="1" s="1"/>
  <c r="I322" i="3"/>
  <c r="C322" i="1" s="1"/>
  <c r="B322" i="1"/>
  <c r="I312" i="3"/>
  <c r="C312" i="1" s="1"/>
  <c r="I309" i="3"/>
  <c r="C309" i="1" s="1"/>
  <c r="A309" i="1"/>
  <c r="I306" i="3"/>
  <c r="C306" i="1" s="1"/>
  <c r="A306" i="1"/>
  <c r="I302" i="3"/>
  <c r="C302" i="1" s="1"/>
  <c r="B302" i="1"/>
  <c r="I289" i="3"/>
  <c r="C289" i="1" s="1"/>
  <c r="A289" i="1"/>
  <c r="I275" i="3"/>
  <c r="C275" i="1" s="1"/>
  <c r="I265" i="3"/>
  <c r="C265" i="1" s="1"/>
  <c r="I252" i="3"/>
  <c r="C252" i="1" s="1"/>
  <c r="B252" i="1"/>
  <c r="I245" i="3"/>
  <c r="C245" i="1" s="1"/>
  <c r="I242" i="3"/>
  <c r="C242" i="1" s="1"/>
  <c r="A242" i="1"/>
  <c r="I239" i="3"/>
  <c r="C239" i="1" s="1"/>
  <c r="A239" i="1"/>
  <c r="I235" i="3"/>
  <c r="C235" i="1" s="1"/>
  <c r="B235" i="1"/>
  <c r="I219" i="3"/>
  <c r="C219" i="1" s="1"/>
  <c r="A219" i="1"/>
  <c r="I198" i="3"/>
  <c r="C198" i="1" s="1"/>
  <c r="I182" i="3"/>
  <c r="C182" i="1" s="1"/>
  <c r="B182" i="1"/>
  <c r="I175" i="3"/>
  <c r="C175" i="1" s="1"/>
  <c r="I172" i="3"/>
  <c r="C172" i="1" s="1"/>
  <c r="A172" i="1"/>
  <c r="I169" i="3"/>
  <c r="C169" i="1" s="1"/>
  <c r="A169" i="1"/>
  <c r="I165" i="3"/>
  <c r="C165" i="1" s="1"/>
  <c r="I152" i="3"/>
  <c r="C152" i="1" s="1"/>
  <c r="I145" i="3"/>
  <c r="C145" i="1" s="1"/>
  <c r="B145" i="1"/>
  <c r="I128" i="3"/>
  <c r="C128" i="1" s="1"/>
  <c r="I115" i="3"/>
  <c r="C115" i="1" s="1"/>
  <c r="B115" i="1"/>
  <c r="I108" i="3"/>
  <c r="C108" i="1" s="1"/>
  <c r="I105" i="3"/>
  <c r="C105" i="1" s="1"/>
  <c r="A105" i="1"/>
  <c r="I95" i="3"/>
  <c r="C95" i="1" s="1"/>
  <c r="I88" i="3"/>
  <c r="C88" i="1" s="1"/>
  <c r="B88" i="1"/>
  <c r="I81" i="3"/>
  <c r="C81" i="1" s="1"/>
  <c r="B81" i="1"/>
  <c r="I67" i="3"/>
  <c r="C67" i="1" s="1"/>
  <c r="B67" i="1"/>
  <c r="I63" i="3"/>
  <c r="C63" i="1" s="1"/>
  <c r="B61" i="2"/>
  <c r="A72" i="2"/>
  <c r="A128" i="2"/>
  <c r="B63" i="1"/>
  <c r="I238" i="3"/>
  <c r="C238" i="1" s="1"/>
  <c r="A238" i="1"/>
  <c r="C183" i="3"/>
  <c r="C183" i="2" s="1"/>
  <c r="A183" i="2"/>
  <c r="C174" i="3"/>
  <c r="C174" i="2" s="1"/>
  <c r="B174" i="2"/>
  <c r="C150" i="3"/>
  <c r="C150" i="2" s="1"/>
  <c r="B150" i="2"/>
  <c r="C130" i="3"/>
  <c r="C130" i="2" s="1"/>
  <c r="A130" i="2"/>
  <c r="C193" i="3"/>
  <c r="C193" i="2" s="1"/>
  <c r="B193" i="2"/>
  <c r="C190" i="3"/>
  <c r="C190" i="2" s="1"/>
  <c r="A190" i="2"/>
  <c r="C177" i="3"/>
  <c r="C177" i="2" s="1"/>
  <c r="A177" i="2"/>
  <c r="C165" i="3"/>
  <c r="C165" i="2" s="1"/>
  <c r="B165" i="2"/>
  <c r="C145" i="3"/>
  <c r="C145" i="2" s="1"/>
  <c r="B145" i="2"/>
  <c r="C79" i="3"/>
  <c r="C79" i="2" s="1"/>
  <c r="C63" i="3"/>
  <c r="C63" i="2" s="1"/>
  <c r="C55" i="3"/>
  <c r="C55" i="2" s="1"/>
  <c r="I424" i="3"/>
  <c r="C424" i="1" s="1"/>
  <c r="B424" i="1"/>
  <c r="I418" i="3"/>
  <c r="C418" i="1" s="1"/>
  <c r="A418" i="1"/>
  <c r="I408" i="3"/>
  <c r="C408" i="1" s="1"/>
  <c r="B408" i="1"/>
  <c r="I399" i="3"/>
  <c r="C399" i="1" s="1"/>
  <c r="A399" i="1"/>
  <c r="I365" i="3"/>
  <c r="C365" i="1" s="1"/>
  <c r="B365" i="1"/>
  <c r="I352" i="3"/>
  <c r="C352" i="1" s="1"/>
  <c r="A352" i="1"/>
  <c r="I349" i="3"/>
  <c r="C349" i="1" s="1"/>
  <c r="A349" i="1"/>
  <c r="I345" i="3"/>
  <c r="C345" i="1" s="1"/>
  <c r="B345" i="1"/>
  <c r="I332" i="3"/>
  <c r="C332" i="1" s="1"/>
  <c r="A332" i="1"/>
  <c r="I295" i="3"/>
  <c r="C295" i="1" s="1"/>
  <c r="B295" i="1"/>
  <c r="I285" i="3"/>
  <c r="C285" i="1" s="1"/>
  <c r="A285" i="1"/>
  <c r="I282" i="3"/>
  <c r="C282" i="1" s="1"/>
  <c r="A282" i="1"/>
  <c r="I278" i="3"/>
  <c r="C278" i="1" s="1"/>
  <c r="B278" i="1"/>
  <c r="I262" i="3"/>
  <c r="C262" i="1" s="1"/>
  <c r="A262" i="1"/>
  <c r="I248" i="3"/>
  <c r="C248" i="1" s="1"/>
  <c r="I241" i="3"/>
  <c r="C241" i="1" s="1"/>
  <c r="I225" i="3"/>
  <c r="C225" i="1" s="1"/>
  <c r="B225" i="1"/>
  <c r="I218" i="3"/>
  <c r="C218" i="1" s="1"/>
  <c r="I215" i="3"/>
  <c r="C215" i="1" s="1"/>
  <c r="A215" i="1"/>
  <c r="I212" i="3"/>
  <c r="C212" i="1" s="1"/>
  <c r="A212" i="1"/>
  <c r="I208" i="3"/>
  <c r="C208" i="1" s="1"/>
  <c r="B208" i="1"/>
  <c r="I195" i="3"/>
  <c r="C195" i="1" s="1"/>
  <c r="A195" i="1"/>
  <c r="I178" i="3"/>
  <c r="C178" i="1" s="1"/>
  <c r="I171" i="3"/>
  <c r="C171" i="1" s="1"/>
  <c r="I158" i="3"/>
  <c r="C158" i="1" s="1"/>
  <c r="B158" i="1"/>
  <c r="I148" i="3"/>
  <c r="C148" i="1" s="1"/>
  <c r="A148" i="1"/>
  <c r="I138" i="3"/>
  <c r="C138" i="1" s="1"/>
  <c r="B138" i="1"/>
  <c r="I125" i="3"/>
  <c r="C125" i="1" s="1"/>
  <c r="A125" i="1"/>
  <c r="I118" i="3"/>
  <c r="C118" i="1" s="1"/>
  <c r="B118" i="1"/>
  <c r="I111" i="3"/>
  <c r="C111" i="1" s="1"/>
  <c r="I104" i="3"/>
  <c r="C104" i="1" s="1"/>
  <c r="I84" i="3"/>
  <c r="C84" i="1" s="1"/>
  <c r="I70" i="3"/>
  <c r="C70" i="1" s="1"/>
  <c r="A70" i="1"/>
  <c r="I56" i="3"/>
  <c r="C56" i="1" s="1"/>
  <c r="B56" i="1"/>
  <c r="B56" i="2"/>
  <c r="B96" i="2"/>
  <c r="A107" i="2"/>
  <c r="B120" i="2"/>
  <c r="A189" i="2"/>
  <c r="B65" i="1"/>
  <c r="B87" i="1"/>
  <c r="A144" i="1"/>
  <c r="B165" i="1"/>
  <c r="A176" i="1"/>
  <c r="C33" i="3"/>
  <c r="C33" i="2" s="1"/>
  <c r="A41" i="2"/>
  <c r="C39" i="3"/>
  <c r="C39" i="2" s="1"/>
  <c r="C37" i="3"/>
  <c r="C37" i="2" s="1"/>
  <c r="A66" i="1"/>
  <c r="I55" i="3"/>
  <c r="C55" i="1" s="1"/>
  <c r="B10" i="1"/>
  <c r="C158" i="3"/>
  <c r="C158" i="2" s="1"/>
  <c r="C116" i="3"/>
  <c r="C116" i="2" s="1"/>
  <c r="C74" i="3"/>
  <c r="C74" i="2" s="1"/>
  <c r="C32" i="3"/>
  <c r="C32" i="2" s="1"/>
  <c r="C196" i="3"/>
  <c r="C196" i="2" s="1"/>
  <c r="C173" i="3"/>
  <c r="C173" i="2" s="1"/>
  <c r="C166" i="3"/>
  <c r="C166" i="2" s="1"/>
  <c r="C154" i="3"/>
  <c r="C154" i="2" s="1"/>
  <c r="C131" i="3"/>
  <c r="C131" i="2" s="1"/>
  <c r="C119" i="3"/>
  <c r="C119" i="2" s="1"/>
  <c r="C112" i="3"/>
  <c r="C112" i="2" s="1"/>
  <c r="C89" i="3"/>
  <c r="C89" i="2" s="1"/>
  <c r="C77" i="3"/>
  <c r="C77" i="2" s="1"/>
  <c r="C70" i="3"/>
  <c r="C70" i="2" s="1"/>
  <c r="C42" i="3"/>
  <c r="C42" i="2" s="1"/>
  <c r="C35" i="3"/>
  <c r="C35" i="2" s="1"/>
  <c r="C195" i="3"/>
  <c r="C195" i="2" s="1"/>
  <c r="C169" i="3"/>
  <c r="C169" i="2" s="1"/>
  <c r="C157" i="3"/>
  <c r="C157" i="2" s="1"/>
  <c r="C127" i="3"/>
  <c r="C127" i="2" s="1"/>
  <c r="C115" i="3"/>
  <c r="C115" i="2" s="1"/>
  <c r="C80" i="3"/>
  <c r="C80" i="2" s="1"/>
  <c r="C76" i="3"/>
  <c r="C76" i="2" s="1"/>
  <c r="C73" i="3"/>
  <c r="C73" i="2" s="1"/>
  <c r="C69" i="3"/>
  <c r="C69" i="2" s="1"/>
  <c r="C57" i="3"/>
  <c r="C57" i="2" s="1"/>
  <c r="C38" i="3"/>
  <c r="C38" i="2" s="1"/>
  <c r="C34" i="3"/>
  <c r="C34" i="2" s="1"/>
  <c r="C31" i="3"/>
  <c r="C31" i="2" s="1"/>
  <c r="C184" i="3"/>
  <c r="C184" i="2" s="1"/>
  <c r="C137" i="3"/>
  <c r="C137" i="2" s="1"/>
  <c r="C95" i="3"/>
  <c r="C95" i="2" s="1"/>
  <c r="C53" i="3"/>
  <c r="C53" i="2" s="1"/>
  <c r="C191" i="3"/>
  <c r="C191" i="2" s="1"/>
  <c r="C171" i="3"/>
  <c r="C171" i="2" s="1"/>
  <c r="C129" i="3"/>
  <c r="C129" i="2" s="1"/>
  <c r="C82" i="3"/>
  <c r="C82" i="2" s="1"/>
  <c r="C40" i="3"/>
  <c r="C40" i="2" s="1"/>
  <c r="C90" i="3"/>
  <c r="C90" i="2" s="1"/>
  <c r="C78" i="3"/>
  <c r="C78" i="2" s="1"/>
  <c r="C43" i="3"/>
  <c r="C43" i="2" s="1"/>
  <c r="C36" i="3"/>
  <c r="C36" i="2" s="1"/>
  <c r="AO197" i="2"/>
  <c r="AN197" i="2"/>
  <c r="AM197" i="2"/>
  <c r="AL197" i="2"/>
  <c r="AK197" i="2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M197" i="2"/>
  <c r="L197" i="2"/>
  <c r="K197" i="2"/>
  <c r="J197" i="2"/>
  <c r="I197" i="2"/>
  <c r="H197" i="2"/>
  <c r="G197" i="2"/>
  <c r="F197" i="2"/>
  <c r="E180" i="2"/>
  <c r="L10" i="3" s="1"/>
  <c r="AO178" i="2"/>
  <c r="AN178" i="2"/>
  <c r="AM178" i="2"/>
  <c r="AL178" i="2"/>
  <c r="AK178" i="2"/>
  <c r="AJ178" i="2"/>
  <c r="AI178" i="2"/>
  <c r="AH178" i="2"/>
  <c r="AG178" i="2"/>
  <c r="AF178" i="2"/>
  <c r="AE178" i="2"/>
  <c r="AD178" i="2"/>
  <c r="AC178" i="2"/>
  <c r="AB178" i="2"/>
  <c r="AA178" i="2"/>
  <c r="Z178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M178" i="2"/>
  <c r="L178" i="2"/>
  <c r="K178" i="2"/>
  <c r="J178" i="2"/>
  <c r="I178" i="2"/>
  <c r="H178" i="2"/>
  <c r="G178" i="2"/>
  <c r="F178" i="2"/>
  <c r="AO159" i="2"/>
  <c r="AN159" i="2"/>
  <c r="AM159" i="2"/>
  <c r="AL159" i="2"/>
  <c r="AK159" i="2"/>
  <c r="AJ159" i="2"/>
  <c r="AI159" i="2"/>
  <c r="AH159" i="2"/>
  <c r="AG159" i="2"/>
  <c r="AF159" i="2"/>
  <c r="AE159" i="2"/>
  <c r="AD159" i="2"/>
  <c r="AC159" i="2"/>
  <c r="AB159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M159" i="2"/>
  <c r="L159" i="2"/>
  <c r="K159" i="2"/>
  <c r="J159" i="2"/>
  <c r="I159" i="2"/>
  <c r="H159" i="2"/>
  <c r="G159" i="2"/>
  <c r="F159" i="2"/>
  <c r="AO140" i="2"/>
  <c r="AN140" i="2"/>
  <c r="AM140" i="2"/>
  <c r="AL140" i="2"/>
  <c r="AK140" i="2"/>
  <c r="AJ140" i="2"/>
  <c r="AI140" i="2"/>
  <c r="AH140" i="2"/>
  <c r="AG140" i="2"/>
  <c r="AF140" i="2"/>
  <c r="AE140" i="2"/>
  <c r="AD140" i="2"/>
  <c r="AC140" i="2"/>
  <c r="AB140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M140" i="2"/>
  <c r="L140" i="2"/>
  <c r="K140" i="2"/>
  <c r="J140" i="2"/>
  <c r="I140" i="2"/>
  <c r="H140" i="2"/>
  <c r="G140" i="2"/>
  <c r="F140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J25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G64" i="2"/>
  <c r="F64" i="2"/>
  <c r="D1" i="2"/>
  <c r="B10" i="3" s="1"/>
  <c r="C10" i="3" s="1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D29" i="2"/>
  <c r="D48" i="2" s="1"/>
  <c r="D67" i="2" s="1"/>
  <c r="D86" i="2" s="1"/>
  <c r="D105" i="2" s="1"/>
  <c r="D124" i="2" s="1"/>
  <c r="D143" i="2" s="1"/>
  <c r="D162" i="2" s="1"/>
  <c r="D181" i="2" s="1"/>
  <c r="AO25" i="2"/>
  <c r="AN25" i="2"/>
  <c r="AM25" i="2"/>
  <c r="AL25" i="2"/>
  <c r="AK25" i="2"/>
  <c r="AJ25" i="2"/>
  <c r="AG25" i="2"/>
  <c r="AF25" i="2"/>
  <c r="AE25" i="2"/>
  <c r="AD25" i="2"/>
  <c r="AC25" i="2"/>
  <c r="AB25" i="2"/>
  <c r="Y25" i="2"/>
  <c r="X25" i="2"/>
  <c r="W25" i="2"/>
  <c r="V25" i="2"/>
  <c r="U25" i="2"/>
  <c r="T25" i="2"/>
  <c r="Q25" i="2"/>
  <c r="P25" i="2"/>
  <c r="O25" i="2"/>
  <c r="N25" i="2"/>
  <c r="M25" i="2"/>
  <c r="L25" i="2"/>
  <c r="I25" i="2"/>
  <c r="H25" i="2"/>
  <c r="G25" i="2"/>
  <c r="F25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AM10" i="2"/>
  <c r="AM143" i="2" s="1"/>
  <c r="AJ10" i="2"/>
  <c r="AJ162" i="2" s="1"/>
  <c r="AG10" i="2"/>
  <c r="AG48" i="2" s="1"/>
  <c r="AD10" i="2"/>
  <c r="AD181" i="2" s="1"/>
  <c r="AA10" i="2"/>
  <c r="AA67" i="2" s="1"/>
  <c r="X10" i="2"/>
  <c r="X86" i="2" s="1"/>
  <c r="U10" i="2"/>
  <c r="U105" i="2" s="1"/>
  <c r="R10" i="2"/>
  <c r="R124" i="2" s="1"/>
  <c r="O10" i="2"/>
  <c r="O143" i="2" s="1"/>
  <c r="L10" i="2"/>
  <c r="I10" i="2"/>
  <c r="F10" i="2"/>
  <c r="V15" i="3" l="1"/>
  <c r="AJ15" i="3"/>
  <c r="AB17" i="3"/>
  <c r="N17" i="3"/>
  <c r="V19" i="3"/>
  <c r="AJ19" i="3"/>
  <c r="R24" i="3"/>
  <c r="AF24" i="3"/>
  <c r="M12" i="3"/>
  <c r="AA12" i="3"/>
  <c r="U12" i="3"/>
  <c r="AI12" i="3"/>
  <c r="Q13" i="3"/>
  <c r="AE13" i="3"/>
  <c r="AA14" i="3"/>
  <c r="M14" i="3"/>
  <c r="U14" i="3"/>
  <c r="AI14" i="3"/>
  <c r="AE15" i="3"/>
  <c r="Q15" i="3"/>
  <c r="U16" i="3"/>
  <c r="AI16" i="3"/>
  <c r="AE17" i="3"/>
  <c r="Q17" i="3"/>
  <c r="U18" i="3"/>
  <c r="AI18" i="3"/>
  <c r="AE19" i="3"/>
  <c r="Q19" i="3"/>
  <c r="U20" i="3"/>
  <c r="AI20" i="3"/>
  <c r="Q21" i="3"/>
  <c r="AE21" i="3"/>
  <c r="M22" i="3"/>
  <c r="AA22" i="3"/>
  <c r="U22" i="3"/>
  <c r="AI22" i="3"/>
  <c r="Q23" i="3"/>
  <c r="AE23" i="3"/>
  <c r="AA24" i="3"/>
  <c r="M24" i="3"/>
  <c r="U24" i="3"/>
  <c r="AI24" i="3"/>
  <c r="AC25" i="3"/>
  <c r="O25" i="3"/>
  <c r="AB13" i="3"/>
  <c r="N13" i="3"/>
  <c r="V21" i="3"/>
  <c r="AJ21" i="3"/>
  <c r="AJ23" i="3"/>
  <c r="V23" i="3"/>
  <c r="P12" i="3"/>
  <c r="AD12" i="3"/>
  <c r="Z13" i="3"/>
  <c r="L13" i="3"/>
  <c r="AH13" i="3"/>
  <c r="T13" i="3"/>
  <c r="AD14" i="3"/>
  <c r="P14" i="3"/>
  <c r="AH15" i="3"/>
  <c r="T15" i="3"/>
  <c r="P16" i="3"/>
  <c r="AD16" i="3"/>
  <c r="T17" i="3"/>
  <c r="AH17" i="3"/>
  <c r="P18" i="3"/>
  <c r="AD18" i="3"/>
  <c r="T19" i="3"/>
  <c r="AH19" i="3"/>
  <c r="P20" i="3"/>
  <c r="AD20" i="3"/>
  <c r="Z21" i="3"/>
  <c r="L21" i="3"/>
  <c r="AH21" i="3"/>
  <c r="T21" i="3"/>
  <c r="AD22" i="3"/>
  <c r="P22" i="3"/>
  <c r="Z23" i="3"/>
  <c r="L23" i="3"/>
  <c r="AH23" i="3"/>
  <c r="T23" i="3"/>
  <c r="AD24" i="3"/>
  <c r="P24" i="3"/>
  <c r="Z25" i="3"/>
  <c r="L25" i="3"/>
  <c r="AJ13" i="3"/>
  <c r="V13" i="3"/>
  <c r="AB21" i="3"/>
  <c r="N21" i="3"/>
  <c r="AG12" i="3"/>
  <c r="S12" i="3"/>
  <c r="AC13" i="3"/>
  <c r="O13" i="3"/>
  <c r="AK13" i="3"/>
  <c r="W13" i="3"/>
  <c r="AG14" i="3"/>
  <c r="S14" i="3"/>
  <c r="AC15" i="3"/>
  <c r="O15" i="3"/>
  <c r="AK15" i="3"/>
  <c r="W15" i="3"/>
  <c r="S16" i="3"/>
  <c r="AG16" i="3"/>
  <c r="AC17" i="3"/>
  <c r="O17" i="3"/>
  <c r="AK17" i="3"/>
  <c r="W17" i="3"/>
  <c r="AG18" i="3"/>
  <c r="S18" i="3"/>
  <c r="O19" i="3"/>
  <c r="AC19" i="3"/>
  <c r="W19" i="3"/>
  <c r="AK19" i="3"/>
  <c r="AG20" i="3"/>
  <c r="S20" i="3"/>
  <c r="AC21" i="3"/>
  <c r="O21" i="3"/>
  <c r="AK21" i="3"/>
  <c r="W21" i="3"/>
  <c r="AG22" i="3"/>
  <c r="S22" i="3"/>
  <c r="AC23" i="3"/>
  <c r="O23" i="3"/>
  <c r="AK23" i="3"/>
  <c r="W23" i="3"/>
  <c r="AG24" i="3"/>
  <c r="S24" i="3"/>
  <c r="AK25" i="3"/>
  <c r="W25" i="3"/>
  <c r="R12" i="3"/>
  <c r="AF12" i="3"/>
  <c r="AF14" i="3"/>
  <c r="R14" i="3"/>
  <c r="N23" i="3"/>
  <c r="AB23" i="3"/>
  <c r="AB12" i="3"/>
  <c r="N12" i="3"/>
  <c r="AJ12" i="3"/>
  <c r="V12" i="3"/>
  <c r="AF13" i="3"/>
  <c r="R13" i="3"/>
  <c r="AB14" i="3"/>
  <c r="N14" i="3"/>
  <c r="AJ14" i="3"/>
  <c r="V14" i="3"/>
  <c r="R15" i="3"/>
  <c r="AF15" i="3"/>
  <c r="N16" i="3"/>
  <c r="AB16" i="3"/>
  <c r="AJ16" i="3"/>
  <c r="V16" i="3"/>
  <c r="R17" i="3"/>
  <c r="AF17" i="3"/>
  <c r="AB18" i="3"/>
  <c r="N18" i="3"/>
  <c r="AJ18" i="3"/>
  <c r="V18" i="3"/>
  <c r="AF19" i="3"/>
  <c r="R19" i="3"/>
  <c r="N20" i="3"/>
  <c r="AB20" i="3"/>
  <c r="V20" i="3"/>
  <c r="AJ20" i="3"/>
  <c r="AF21" i="3"/>
  <c r="R21" i="3"/>
  <c r="AB22" i="3"/>
  <c r="N22" i="3"/>
  <c r="AJ22" i="3"/>
  <c r="V22" i="3"/>
  <c r="AF23" i="3"/>
  <c r="R23" i="3"/>
  <c r="N24" i="3"/>
  <c r="AB24" i="3"/>
  <c r="V24" i="3"/>
  <c r="AJ24" i="3"/>
  <c r="AH25" i="3"/>
  <c r="T25" i="3"/>
  <c r="N15" i="3"/>
  <c r="AB15" i="3"/>
  <c r="R20" i="3"/>
  <c r="AF20" i="3"/>
  <c r="R25" i="3"/>
  <c r="AF25" i="3"/>
  <c r="M13" i="3"/>
  <c r="AA13" i="3"/>
  <c r="U13" i="3"/>
  <c r="AI13" i="3"/>
  <c r="Q16" i="3"/>
  <c r="AE16" i="3"/>
  <c r="AI17" i="3"/>
  <c r="U17" i="3"/>
  <c r="AE18" i="3"/>
  <c r="Q18" i="3"/>
  <c r="AI19" i="3"/>
  <c r="U19" i="3"/>
  <c r="Q20" i="3"/>
  <c r="AE20" i="3"/>
  <c r="M21" i="3"/>
  <c r="AA21" i="3"/>
  <c r="U21" i="3"/>
  <c r="AI21" i="3"/>
  <c r="AE22" i="3"/>
  <c r="Q22" i="3"/>
  <c r="M23" i="3"/>
  <c r="AA23" i="3"/>
  <c r="U23" i="3"/>
  <c r="AI23" i="3"/>
  <c r="Q24" i="3"/>
  <c r="AE24" i="3"/>
  <c r="AE25" i="3"/>
  <c r="Q25" i="3"/>
  <c r="AF18" i="3"/>
  <c r="R18" i="3"/>
  <c r="R22" i="3"/>
  <c r="AF22" i="3"/>
  <c r="V25" i="3"/>
  <c r="AJ25" i="3"/>
  <c r="Z10" i="3"/>
  <c r="Y182" i="3"/>
  <c r="K182" i="3"/>
  <c r="Q12" i="3"/>
  <c r="AE12" i="3"/>
  <c r="Q14" i="3"/>
  <c r="AE14" i="3"/>
  <c r="U15" i="3"/>
  <c r="AI15" i="3"/>
  <c r="Z12" i="3"/>
  <c r="L12" i="3"/>
  <c r="T12" i="3"/>
  <c r="AH12" i="3"/>
  <c r="AD13" i="3"/>
  <c r="P13" i="3"/>
  <c r="L14" i="3"/>
  <c r="Z14" i="3"/>
  <c r="T14" i="3"/>
  <c r="AH14" i="3"/>
  <c r="AD15" i="3"/>
  <c r="P15" i="3"/>
  <c r="T16" i="3"/>
  <c r="AH16" i="3"/>
  <c r="AD17" i="3"/>
  <c r="P17" i="3"/>
  <c r="AH18" i="3"/>
  <c r="T18" i="3"/>
  <c r="P19" i="3"/>
  <c r="AD19" i="3"/>
  <c r="T20" i="3"/>
  <c r="AH20" i="3"/>
  <c r="AD21" i="3"/>
  <c r="P21" i="3"/>
  <c r="Z22" i="3"/>
  <c r="L22" i="3"/>
  <c r="T22" i="3"/>
  <c r="AH22" i="3"/>
  <c r="P23" i="3"/>
  <c r="AD23" i="3"/>
  <c r="L24" i="3"/>
  <c r="Z24" i="3"/>
  <c r="T24" i="3"/>
  <c r="AH24" i="3"/>
  <c r="N25" i="3"/>
  <c r="AB25" i="3"/>
  <c r="AF16" i="3"/>
  <c r="R16" i="3"/>
  <c r="V17" i="3"/>
  <c r="AJ17" i="3"/>
  <c r="O12" i="3"/>
  <c r="AC12" i="3"/>
  <c r="W12" i="3"/>
  <c r="AK12" i="3"/>
  <c r="S13" i="3"/>
  <c r="AG13" i="3"/>
  <c r="O14" i="3"/>
  <c r="AC14" i="3"/>
  <c r="W14" i="3"/>
  <c r="AK14" i="3"/>
  <c r="S15" i="3"/>
  <c r="AG15" i="3"/>
  <c r="O16" i="3"/>
  <c r="AC16" i="3"/>
  <c r="W16" i="3"/>
  <c r="AK16" i="3"/>
  <c r="AG17" i="3"/>
  <c r="S17" i="3"/>
  <c r="O18" i="3"/>
  <c r="AC18" i="3"/>
  <c r="W18" i="3"/>
  <c r="AK18" i="3"/>
  <c r="S19" i="3"/>
  <c r="AG19" i="3"/>
  <c r="O20" i="3"/>
  <c r="AC20" i="3"/>
  <c r="AK20" i="3"/>
  <c r="W20" i="3"/>
  <c r="S21" i="3"/>
  <c r="AG21" i="3"/>
  <c r="AC22" i="3"/>
  <c r="O22" i="3"/>
  <c r="W22" i="3"/>
  <c r="AK22" i="3"/>
  <c r="S23" i="3"/>
  <c r="AG23" i="3"/>
  <c r="O24" i="3"/>
  <c r="AC24" i="3"/>
  <c r="W24" i="3"/>
  <c r="AK24" i="3"/>
  <c r="AA25" i="3"/>
  <c r="M25" i="3"/>
  <c r="AG181" i="2"/>
  <c r="AJ48" i="2"/>
  <c r="N19" i="3"/>
  <c r="AB19" i="3"/>
  <c r="M16" i="3"/>
  <c r="AA16" i="3"/>
  <c r="M18" i="3"/>
  <c r="AA18" i="3"/>
  <c r="M20" i="3"/>
  <c r="AA20" i="3"/>
  <c r="L19" i="3"/>
  <c r="Z19" i="3"/>
  <c r="AA19" i="3"/>
  <c r="M19" i="3"/>
  <c r="M17" i="3"/>
  <c r="AA17" i="3"/>
  <c r="L16" i="3"/>
  <c r="Z16" i="3"/>
  <c r="L20" i="3"/>
  <c r="Z20" i="3"/>
  <c r="Z17" i="3"/>
  <c r="L17" i="3"/>
  <c r="Z18" i="3"/>
  <c r="L18" i="3"/>
  <c r="B10" i="2"/>
  <c r="M15" i="3"/>
  <c r="AA15" i="3"/>
  <c r="L15" i="3"/>
  <c r="Z15" i="3"/>
  <c r="H13" i="3"/>
  <c r="I13" i="3" s="1"/>
  <c r="C13" i="1" s="1"/>
  <c r="B12" i="3"/>
  <c r="C12" i="3" s="1"/>
  <c r="C12" i="2" s="1"/>
  <c r="AM162" i="2"/>
  <c r="O162" i="2"/>
  <c r="AD67" i="2"/>
  <c r="AA86" i="2"/>
  <c r="X105" i="2"/>
  <c r="U124" i="2"/>
  <c r="O48" i="2"/>
  <c r="AM48" i="2"/>
  <c r="AG67" i="2"/>
  <c r="AD86" i="2"/>
  <c r="AA105" i="2"/>
  <c r="X124" i="2"/>
  <c r="U143" i="2"/>
  <c r="R162" i="2"/>
  <c r="AJ181" i="2"/>
  <c r="R48" i="2"/>
  <c r="AJ67" i="2"/>
  <c r="AG86" i="2"/>
  <c r="AD105" i="2"/>
  <c r="AA124" i="2"/>
  <c r="X143" i="2"/>
  <c r="U162" i="2"/>
  <c r="O181" i="2"/>
  <c r="AM181" i="2"/>
  <c r="U48" i="2"/>
  <c r="O67" i="2"/>
  <c r="AM67" i="2"/>
  <c r="AJ86" i="2"/>
  <c r="AG105" i="2"/>
  <c r="AD124" i="2"/>
  <c r="AA143" i="2"/>
  <c r="X162" i="2"/>
  <c r="R181" i="2"/>
  <c r="R143" i="2"/>
  <c r="C10" i="2"/>
  <c r="X48" i="2"/>
  <c r="R67" i="2"/>
  <c r="O86" i="2"/>
  <c r="AM86" i="2"/>
  <c r="AJ105" i="2"/>
  <c r="AG124" i="2"/>
  <c r="AD143" i="2"/>
  <c r="AA162" i="2"/>
  <c r="U181" i="2"/>
  <c r="AA48" i="2"/>
  <c r="U67" i="2"/>
  <c r="R86" i="2"/>
  <c r="O105" i="2"/>
  <c r="AM105" i="2"/>
  <c r="AJ124" i="2"/>
  <c r="AG143" i="2"/>
  <c r="AD162" i="2"/>
  <c r="X181" i="2"/>
  <c r="B11" i="3"/>
  <c r="AD48" i="2"/>
  <c r="X67" i="2"/>
  <c r="U86" i="2"/>
  <c r="R105" i="2"/>
  <c r="O124" i="2"/>
  <c r="AM124" i="2"/>
  <c r="AJ143" i="2"/>
  <c r="AG162" i="2"/>
  <c r="AA181" i="2"/>
  <c r="R25" i="2"/>
  <c r="AI25" i="2"/>
  <c r="Z25" i="2"/>
  <c r="AA25" i="2"/>
  <c r="AG25" i="3" s="1"/>
  <c r="AH25" i="2"/>
  <c r="S25" i="2"/>
  <c r="K25" i="2"/>
  <c r="O29" i="2"/>
  <c r="X29" i="2"/>
  <c r="R29" i="2"/>
  <c r="AM29" i="2"/>
  <c r="U29" i="2"/>
  <c r="AA29" i="2"/>
  <c r="F29" i="2"/>
  <c r="AD29" i="2"/>
  <c r="I29" i="2"/>
  <c r="AG29" i="2"/>
  <c r="L29" i="2"/>
  <c r="AJ29" i="2"/>
  <c r="F405" i="1"/>
  <c r="F361" i="1"/>
  <c r="F317" i="1"/>
  <c r="F273" i="1"/>
  <c r="F229" i="1"/>
  <c r="F185" i="1"/>
  <c r="F141" i="1"/>
  <c r="F97" i="1"/>
  <c r="S25" i="3" l="1"/>
  <c r="P25" i="3"/>
  <c r="AD25" i="3"/>
  <c r="AI25" i="3"/>
  <c r="U25" i="3"/>
  <c r="M1" i="3"/>
  <c r="N1" i="3" s="1"/>
  <c r="A14" i="3"/>
  <c r="D2" i="2" s="1"/>
  <c r="AA1" i="3"/>
  <c r="AB1" i="3" s="1"/>
  <c r="B13" i="1"/>
  <c r="B12" i="2"/>
  <c r="C11" i="3"/>
  <c r="C11" i="2" s="1"/>
  <c r="B11" i="2"/>
  <c r="L97" i="1"/>
  <c r="I97" i="1"/>
  <c r="O97" i="1"/>
  <c r="L361" i="1"/>
  <c r="O361" i="1"/>
  <c r="I361" i="1"/>
  <c r="I405" i="1"/>
  <c r="O405" i="1"/>
  <c r="L405" i="1"/>
  <c r="O141" i="1"/>
  <c r="L141" i="1"/>
  <c r="I141" i="1"/>
  <c r="O185" i="1"/>
  <c r="I185" i="1"/>
  <c r="L185" i="1"/>
  <c r="L229" i="1"/>
  <c r="I229" i="1"/>
  <c r="O229" i="1"/>
  <c r="I273" i="1"/>
  <c r="O273" i="1"/>
  <c r="L273" i="1"/>
  <c r="O317" i="1"/>
  <c r="L317" i="1"/>
  <c r="I317" i="1"/>
  <c r="A14" i="2" l="1"/>
  <c r="AF51" i="1"/>
  <c r="AE51" i="1"/>
  <c r="AD51" i="1"/>
  <c r="AC51" i="1"/>
  <c r="AB51" i="1"/>
  <c r="AA51" i="1"/>
  <c r="Z51" i="1"/>
  <c r="Y51" i="1"/>
  <c r="X51" i="1"/>
  <c r="W51" i="1"/>
  <c r="V51" i="1"/>
  <c r="U51" i="1"/>
  <c r="AF50" i="1"/>
  <c r="AE50" i="1"/>
  <c r="AD50" i="1"/>
  <c r="AC50" i="1"/>
  <c r="AB50" i="1"/>
  <c r="AA50" i="1"/>
  <c r="Z50" i="1"/>
  <c r="Y50" i="1"/>
  <c r="X50" i="1"/>
  <c r="W50" i="1"/>
  <c r="V50" i="1"/>
  <c r="U50" i="1"/>
  <c r="AF49" i="1"/>
  <c r="AE49" i="1"/>
  <c r="AD49" i="1"/>
  <c r="AC49" i="1"/>
  <c r="AB49" i="1"/>
  <c r="AA49" i="1"/>
  <c r="Z49" i="1"/>
  <c r="Y49" i="1"/>
  <c r="X49" i="1"/>
  <c r="W49" i="1"/>
  <c r="V49" i="1"/>
  <c r="U49" i="1"/>
  <c r="AF48" i="1"/>
  <c r="AE48" i="1"/>
  <c r="AD48" i="1"/>
  <c r="AC48" i="1"/>
  <c r="AB48" i="1"/>
  <c r="AA48" i="1"/>
  <c r="Z48" i="1"/>
  <c r="Y48" i="1"/>
  <c r="X48" i="1"/>
  <c r="W48" i="1"/>
  <c r="V48" i="1"/>
  <c r="U48" i="1"/>
  <c r="AF47" i="1"/>
  <c r="AE47" i="1"/>
  <c r="AD47" i="1"/>
  <c r="AC47" i="1"/>
  <c r="AB47" i="1"/>
  <c r="AA47" i="1"/>
  <c r="Z47" i="1"/>
  <c r="Y47" i="1"/>
  <c r="X47" i="1"/>
  <c r="W47" i="1"/>
  <c r="V47" i="1"/>
  <c r="U47" i="1"/>
  <c r="AF46" i="1"/>
  <c r="AE46" i="1"/>
  <c r="AD46" i="1"/>
  <c r="AC46" i="1"/>
  <c r="AB46" i="1"/>
  <c r="AA46" i="1"/>
  <c r="Z46" i="1"/>
  <c r="Y46" i="1"/>
  <c r="X46" i="1"/>
  <c r="W46" i="1"/>
  <c r="V46" i="1"/>
  <c r="U46" i="1"/>
  <c r="AF45" i="1"/>
  <c r="AE45" i="1"/>
  <c r="AD45" i="1"/>
  <c r="AC45" i="1"/>
  <c r="AB45" i="1"/>
  <c r="AA45" i="1"/>
  <c r="Z45" i="1"/>
  <c r="Y45" i="1"/>
  <c r="X45" i="1"/>
  <c r="W45" i="1"/>
  <c r="V45" i="1"/>
  <c r="U45" i="1"/>
  <c r="AF44" i="1"/>
  <c r="AE44" i="1"/>
  <c r="AD44" i="1"/>
  <c r="AC44" i="1"/>
  <c r="AB44" i="1"/>
  <c r="AA44" i="1"/>
  <c r="Z44" i="1"/>
  <c r="Y44" i="1"/>
  <c r="X44" i="1"/>
  <c r="W44" i="1"/>
  <c r="V44" i="1"/>
  <c r="U44" i="1"/>
  <c r="AF43" i="1"/>
  <c r="AE43" i="1"/>
  <c r="AD43" i="1"/>
  <c r="AC43" i="1"/>
  <c r="AB43" i="1"/>
  <c r="AA43" i="1"/>
  <c r="Z43" i="1"/>
  <c r="Y43" i="1"/>
  <c r="X43" i="1"/>
  <c r="W43" i="1"/>
  <c r="V43" i="1"/>
  <c r="U43" i="1"/>
  <c r="AF42" i="1"/>
  <c r="AE42" i="1"/>
  <c r="AD42" i="1"/>
  <c r="AC42" i="1"/>
  <c r="AB42" i="1"/>
  <c r="AA42" i="1"/>
  <c r="Z42" i="1"/>
  <c r="Y42" i="1"/>
  <c r="X42" i="1"/>
  <c r="W42" i="1"/>
  <c r="V42" i="1"/>
  <c r="U42" i="1"/>
  <c r="AF41" i="1"/>
  <c r="AE41" i="1"/>
  <c r="AD41" i="1"/>
  <c r="AC41" i="1"/>
  <c r="AB41" i="1"/>
  <c r="AA41" i="1"/>
  <c r="Z41" i="1"/>
  <c r="Y41" i="1"/>
  <c r="X41" i="1"/>
  <c r="W41" i="1"/>
  <c r="V41" i="1"/>
  <c r="U41" i="1"/>
  <c r="AF40" i="1"/>
  <c r="AE40" i="1"/>
  <c r="AD40" i="1"/>
  <c r="AC40" i="1"/>
  <c r="AB40" i="1"/>
  <c r="AA40" i="1"/>
  <c r="Z40" i="1"/>
  <c r="Y40" i="1"/>
  <c r="X40" i="1"/>
  <c r="W40" i="1"/>
  <c r="V40" i="1"/>
  <c r="U40" i="1"/>
  <c r="AF39" i="1"/>
  <c r="AE39" i="1"/>
  <c r="AD39" i="1"/>
  <c r="AC39" i="1"/>
  <c r="AB39" i="1"/>
  <c r="AA39" i="1"/>
  <c r="Z39" i="1"/>
  <c r="Y39" i="1"/>
  <c r="X39" i="1"/>
  <c r="W39" i="1"/>
  <c r="V39" i="1"/>
  <c r="U39" i="1"/>
  <c r="AF38" i="1"/>
  <c r="AE38" i="1"/>
  <c r="AD38" i="1"/>
  <c r="AC38" i="1"/>
  <c r="AB38" i="1"/>
  <c r="AA38" i="1"/>
  <c r="Z38" i="1"/>
  <c r="Y38" i="1"/>
  <c r="X38" i="1"/>
  <c r="W38" i="1"/>
  <c r="V38" i="1"/>
  <c r="U38" i="1"/>
  <c r="AF37" i="1"/>
  <c r="AE37" i="1"/>
  <c r="AD37" i="1"/>
  <c r="AC37" i="1"/>
  <c r="AB37" i="1"/>
  <c r="AA37" i="1"/>
  <c r="Z37" i="1"/>
  <c r="Y37" i="1"/>
  <c r="X37" i="1"/>
  <c r="W37" i="1"/>
  <c r="V37" i="1"/>
  <c r="U37" i="1"/>
  <c r="AF36" i="1"/>
  <c r="AE36" i="1"/>
  <c r="AD36" i="1"/>
  <c r="AC36" i="1"/>
  <c r="AB36" i="1"/>
  <c r="AA36" i="1"/>
  <c r="Z36" i="1"/>
  <c r="Y36" i="1"/>
  <c r="X36" i="1"/>
  <c r="W36" i="1"/>
  <c r="V36" i="1"/>
  <c r="U36" i="1"/>
  <c r="AF35" i="1"/>
  <c r="AE35" i="1"/>
  <c r="AD35" i="1"/>
  <c r="AC35" i="1"/>
  <c r="AB35" i="1"/>
  <c r="AA35" i="1"/>
  <c r="Z35" i="1"/>
  <c r="Y35" i="1"/>
  <c r="X35" i="1"/>
  <c r="W35" i="1"/>
  <c r="V35" i="1"/>
  <c r="U35" i="1"/>
  <c r="AF34" i="1"/>
  <c r="AE34" i="1"/>
  <c r="AD34" i="1"/>
  <c r="AC34" i="1"/>
  <c r="AB34" i="1"/>
  <c r="AA34" i="1"/>
  <c r="Z34" i="1"/>
  <c r="Y34" i="1"/>
  <c r="X34" i="1"/>
  <c r="W34" i="1"/>
  <c r="V34" i="1"/>
  <c r="U34" i="1"/>
  <c r="AF33" i="1"/>
  <c r="AE33" i="1"/>
  <c r="AD33" i="1"/>
  <c r="AC33" i="1"/>
  <c r="AB33" i="1"/>
  <c r="AA33" i="1"/>
  <c r="Z33" i="1"/>
  <c r="Y33" i="1"/>
  <c r="X33" i="1"/>
  <c r="W33" i="1"/>
  <c r="V33" i="1"/>
  <c r="U33" i="1"/>
  <c r="AF32" i="1"/>
  <c r="AE32" i="1"/>
  <c r="AD32" i="1"/>
  <c r="AC32" i="1"/>
  <c r="AB32" i="1"/>
  <c r="AA32" i="1"/>
  <c r="Z32" i="1"/>
  <c r="Y32" i="1"/>
  <c r="X32" i="1"/>
  <c r="W32" i="1"/>
  <c r="V32" i="1"/>
  <c r="U32" i="1"/>
  <c r="AF31" i="1"/>
  <c r="AE31" i="1"/>
  <c r="AD31" i="1"/>
  <c r="AC31" i="1"/>
  <c r="AB31" i="1"/>
  <c r="AA31" i="1"/>
  <c r="Z31" i="1"/>
  <c r="Y31" i="1"/>
  <c r="X31" i="1"/>
  <c r="W31" i="1"/>
  <c r="V31" i="1"/>
  <c r="U31" i="1"/>
  <c r="AF30" i="1"/>
  <c r="AE30" i="1"/>
  <c r="AD30" i="1"/>
  <c r="AC30" i="1"/>
  <c r="AB30" i="1"/>
  <c r="AA30" i="1"/>
  <c r="Z30" i="1"/>
  <c r="Y30" i="1"/>
  <c r="X30" i="1"/>
  <c r="W30" i="1"/>
  <c r="V30" i="1"/>
  <c r="U30" i="1"/>
  <c r="AF29" i="1"/>
  <c r="AE29" i="1"/>
  <c r="AD29" i="1"/>
  <c r="AC29" i="1"/>
  <c r="AB29" i="1"/>
  <c r="AA29" i="1"/>
  <c r="Z29" i="1"/>
  <c r="Y29" i="1"/>
  <c r="X29" i="1"/>
  <c r="W29" i="1"/>
  <c r="V29" i="1"/>
  <c r="U29" i="1"/>
  <c r="AF28" i="1"/>
  <c r="AE28" i="1"/>
  <c r="AD28" i="1"/>
  <c r="AC28" i="1"/>
  <c r="AB28" i="1"/>
  <c r="AA28" i="1"/>
  <c r="Z28" i="1"/>
  <c r="Y28" i="1"/>
  <c r="X28" i="1"/>
  <c r="W28" i="1"/>
  <c r="V28" i="1"/>
  <c r="U28" i="1"/>
  <c r="AF27" i="1"/>
  <c r="AE27" i="1"/>
  <c r="AD27" i="1"/>
  <c r="AC27" i="1"/>
  <c r="AB27" i="1"/>
  <c r="AA27" i="1"/>
  <c r="Z27" i="1"/>
  <c r="Y27" i="1"/>
  <c r="X27" i="1"/>
  <c r="W27" i="1"/>
  <c r="V27" i="1"/>
  <c r="U27" i="1"/>
  <c r="AF26" i="1"/>
  <c r="AE26" i="1"/>
  <c r="AD26" i="1"/>
  <c r="AC26" i="1"/>
  <c r="AB26" i="1"/>
  <c r="AA26" i="1"/>
  <c r="Z26" i="1"/>
  <c r="Y26" i="1"/>
  <c r="X26" i="1"/>
  <c r="W26" i="1"/>
  <c r="V26" i="1"/>
  <c r="U26" i="1"/>
  <c r="AF25" i="1"/>
  <c r="AE25" i="1"/>
  <c r="AD25" i="1"/>
  <c r="AC25" i="1"/>
  <c r="AB25" i="1"/>
  <c r="AA25" i="1"/>
  <c r="Z25" i="1"/>
  <c r="Y25" i="1"/>
  <c r="X25" i="1"/>
  <c r="W25" i="1"/>
  <c r="V25" i="1"/>
  <c r="U25" i="1"/>
  <c r="AF24" i="1"/>
  <c r="AE24" i="1"/>
  <c r="AD24" i="1"/>
  <c r="AC24" i="1"/>
  <c r="AB24" i="1"/>
  <c r="AA24" i="1"/>
  <c r="Z24" i="1"/>
  <c r="Y24" i="1"/>
  <c r="X24" i="1"/>
  <c r="W24" i="1"/>
  <c r="V24" i="1"/>
  <c r="U24" i="1"/>
  <c r="AF23" i="1"/>
  <c r="AE23" i="1"/>
  <c r="AD23" i="1"/>
  <c r="AC23" i="1"/>
  <c r="AB23" i="1"/>
  <c r="AA23" i="1"/>
  <c r="Z23" i="1"/>
  <c r="Y23" i="1"/>
  <c r="X23" i="1"/>
  <c r="W23" i="1"/>
  <c r="V23" i="1"/>
  <c r="U23" i="1"/>
  <c r="AF22" i="1"/>
  <c r="AE22" i="1"/>
  <c r="AD22" i="1"/>
  <c r="AC22" i="1"/>
  <c r="AB22" i="1"/>
  <c r="AA22" i="1"/>
  <c r="Z22" i="1"/>
  <c r="Y22" i="1"/>
  <c r="X22" i="1"/>
  <c r="W22" i="1"/>
  <c r="V22" i="1"/>
  <c r="U22" i="1"/>
  <c r="AF21" i="1"/>
  <c r="AE21" i="1"/>
  <c r="AD21" i="1"/>
  <c r="AC21" i="1"/>
  <c r="AB21" i="1"/>
  <c r="AA21" i="1"/>
  <c r="Z21" i="1"/>
  <c r="Y21" i="1"/>
  <c r="X21" i="1"/>
  <c r="W21" i="1"/>
  <c r="V21" i="1"/>
  <c r="U21" i="1"/>
  <c r="AF20" i="1"/>
  <c r="AE20" i="1"/>
  <c r="AD20" i="1"/>
  <c r="AC20" i="1"/>
  <c r="AB20" i="1"/>
  <c r="AA20" i="1"/>
  <c r="Z20" i="1"/>
  <c r="Y20" i="1"/>
  <c r="X20" i="1"/>
  <c r="W20" i="1"/>
  <c r="V20" i="1"/>
  <c r="U20" i="1"/>
  <c r="AF19" i="1"/>
  <c r="AE19" i="1"/>
  <c r="AD19" i="1"/>
  <c r="AC19" i="1"/>
  <c r="AB19" i="1"/>
  <c r="AA19" i="1"/>
  <c r="Z19" i="1"/>
  <c r="Y19" i="1"/>
  <c r="X19" i="1"/>
  <c r="W19" i="1"/>
  <c r="V19" i="1"/>
  <c r="U19" i="1"/>
  <c r="AF18" i="1"/>
  <c r="AE18" i="1"/>
  <c r="AD18" i="1"/>
  <c r="AC18" i="1"/>
  <c r="AB18" i="1"/>
  <c r="AA18" i="1"/>
  <c r="Z18" i="1"/>
  <c r="Y18" i="1"/>
  <c r="X18" i="1"/>
  <c r="W18" i="1"/>
  <c r="V18" i="1"/>
  <c r="U18" i="1"/>
  <c r="AF17" i="1"/>
  <c r="AE17" i="1"/>
  <c r="AD17" i="1"/>
  <c r="AC17" i="1"/>
  <c r="AB17" i="1"/>
  <c r="AA17" i="1"/>
  <c r="Z17" i="1"/>
  <c r="Y17" i="1"/>
  <c r="X17" i="1"/>
  <c r="W17" i="1"/>
  <c r="V17" i="1"/>
  <c r="U17" i="1"/>
  <c r="AF16" i="1"/>
  <c r="AE16" i="1"/>
  <c r="AD16" i="1"/>
  <c r="AC16" i="1"/>
  <c r="AB16" i="1"/>
  <c r="AA16" i="1"/>
  <c r="Z16" i="1"/>
  <c r="Y16" i="1"/>
  <c r="X16" i="1"/>
  <c r="W16" i="1"/>
  <c r="V16" i="1"/>
  <c r="U16" i="1"/>
  <c r="AF15" i="1"/>
  <c r="AE15" i="1"/>
  <c r="AD15" i="1"/>
  <c r="AC15" i="1"/>
  <c r="AB15" i="1"/>
  <c r="AA15" i="1"/>
  <c r="Z15" i="1"/>
  <c r="Y15" i="1"/>
  <c r="X15" i="1"/>
  <c r="W15" i="1"/>
  <c r="V15" i="1"/>
  <c r="U15" i="1"/>
  <c r="AF14" i="1"/>
  <c r="AE14" i="1"/>
  <c r="AD14" i="1"/>
  <c r="AC14" i="1"/>
  <c r="AB14" i="1"/>
  <c r="AA14" i="1"/>
  <c r="Z14" i="1"/>
  <c r="Y14" i="1"/>
  <c r="X14" i="1"/>
  <c r="W14" i="1"/>
  <c r="V14" i="1"/>
  <c r="U14" i="1"/>
  <c r="AF13" i="1"/>
  <c r="AE13" i="1"/>
  <c r="AD13" i="1"/>
  <c r="AC13" i="1"/>
  <c r="AB13" i="1"/>
  <c r="AA13" i="1"/>
  <c r="Z13" i="1"/>
  <c r="Y13" i="1"/>
  <c r="X13" i="1"/>
  <c r="W13" i="1"/>
  <c r="V13" i="1"/>
  <c r="U13" i="1"/>
  <c r="AF12" i="1"/>
  <c r="AE12" i="1"/>
  <c r="AD12" i="1"/>
  <c r="AC12" i="1"/>
  <c r="AB12" i="1"/>
  <c r="AA12" i="1"/>
  <c r="Z12" i="1"/>
  <c r="Y12" i="1"/>
  <c r="X12" i="1"/>
  <c r="W12" i="1"/>
  <c r="V12" i="1"/>
  <c r="U12" i="1"/>
  <c r="AF11" i="1"/>
  <c r="AE11" i="1"/>
  <c r="AD11" i="1"/>
  <c r="AC11" i="1"/>
  <c r="AB11" i="1"/>
  <c r="AA11" i="1"/>
  <c r="Z11" i="1"/>
  <c r="Y11" i="1"/>
  <c r="X11" i="1"/>
  <c r="W11" i="1"/>
  <c r="V11" i="1"/>
  <c r="U11" i="1"/>
  <c r="Q51" i="1"/>
  <c r="P51" i="1"/>
  <c r="O51" i="1"/>
  <c r="N51" i="1"/>
  <c r="M51" i="1"/>
  <c r="L51" i="1"/>
  <c r="K51" i="1"/>
  <c r="J51" i="1"/>
  <c r="I51" i="1"/>
  <c r="H51" i="1"/>
  <c r="G51" i="1"/>
  <c r="F51" i="1"/>
  <c r="Q50" i="1"/>
  <c r="P50" i="1"/>
  <c r="O50" i="1"/>
  <c r="N50" i="1"/>
  <c r="M50" i="1"/>
  <c r="L50" i="1"/>
  <c r="K50" i="1"/>
  <c r="J50" i="1"/>
  <c r="I50" i="1"/>
  <c r="H50" i="1"/>
  <c r="G50" i="1"/>
  <c r="F50" i="1"/>
  <c r="Q49" i="1"/>
  <c r="P49" i="1"/>
  <c r="O49" i="1"/>
  <c r="N49" i="1"/>
  <c r="M49" i="1"/>
  <c r="L49" i="1"/>
  <c r="K49" i="1"/>
  <c r="J49" i="1"/>
  <c r="I49" i="1"/>
  <c r="H49" i="1"/>
  <c r="G49" i="1"/>
  <c r="F49" i="1"/>
  <c r="Q48" i="1"/>
  <c r="P48" i="1"/>
  <c r="O48" i="1"/>
  <c r="N48" i="1"/>
  <c r="M48" i="1"/>
  <c r="L48" i="1"/>
  <c r="K48" i="1"/>
  <c r="J48" i="1"/>
  <c r="I48" i="1"/>
  <c r="H48" i="1"/>
  <c r="G48" i="1"/>
  <c r="F48" i="1"/>
  <c r="Q47" i="1"/>
  <c r="P47" i="1"/>
  <c r="O47" i="1"/>
  <c r="N47" i="1"/>
  <c r="M47" i="1"/>
  <c r="L47" i="1"/>
  <c r="K47" i="1"/>
  <c r="J47" i="1"/>
  <c r="I47" i="1"/>
  <c r="H47" i="1"/>
  <c r="G47" i="1"/>
  <c r="F47" i="1"/>
  <c r="Q46" i="1"/>
  <c r="P46" i="1"/>
  <c r="O46" i="1"/>
  <c r="N46" i="1"/>
  <c r="M46" i="1"/>
  <c r="L46" i="1"/>
  <c r="K46" i="1"/>
  <c r="J46" i="1"/>
  <c r="I46" i="1"/>
  <c r="H46" i="1"/>
  <c r="G46" i="1"/>
  <c r="F46" i="1"/>
  <c r="Q45" i="1"/>
  <c r="P45" i="1"/>
  <c r="O45" i="1"/>
  <c r="N45" i="1"/>
  <c r="M45" i="1"/>
  <c r="L45" i="1"/>
  <c r="K45" i="1"/>
  <c r="J45" i="1"/>
  <c r="I45" i="1"/>
  <c r="H45" i="1"/>
  <c r="G45" i="1"/>
  <c r="F45" i="1"/>
  <c r="Q44" i="1"/>
  <c r="P44" i="1"/>
  <c r="O44" i="1"/>
  <c r="N44" i="1"/>
  <c r="M44" i="1"/>
  <c r="L44" i="1"/>
  <c r="K44" i="1"/>
  <c r="J44" i="1"/>
  <c r="I44" i="1"/>
  <c r="H44" i="1"/>
  <c r="G44" i="1"/>
  <c r="F44" i="1"/>
  <c r="Q43" i="1"/>
  <c r="P43" i="1"/>
  <c r="O43" i="1"/>
  <c r="N43" i="1"/>
  <c r="M43" i="1"/>
  <c r="L43" i="1"/>
  <c r="K43" i="1"/>
  <c r="J43" i="1"/>
  <c r="I43" i="1"/>
  <c r="H43" i="1"/>
  <c r="G43" i="1"/>
  <c r="F43" i="1"/>
  <c r="Q42" i="1"/>
  <c r="P42" i="1"/>
  <c r="O42" i="1"/>
  <c r="N42" i="1"/>
  <c r="M42" i="1"/>
  <c r="L42" i="1"/>
  <c r="K42" i="1"/>
  <c r="J42" i="1"/>
  <c r="I42" i="1"/>
  <c r="H42" i="1"/>
  <c r="G42" i="1"/>
  <c r="F42" i="1"/>
  <c r="Q41" i="1"/>
  <c r="P41" i="1"/>
  <c r="O41" i="1"/>
  <c r="N41" i="1"/>
  <c r="M41" i="1"/>
  <c r="L41" i="1"/>
  <c r="K41" i="1"/>
  <c r="J41" i="1"/>
  <c r="I41" i="1"/>
  <c r="H41" i="1"/>
  <c r="G41" i="1"/>
  <c r="F41" i="1"/>
  <c r="Q40" i="1"/>
  <c r="P40" i="1"/>
  <c r="O40" i="1"/>
  <c r="N40" i="1"/>
  <c r="M40" i="1"/>
  <c r="L40" i="1"/>
  <c r="K40" i="1"/>
  <c r="J40" i="1"/>
  <c r="I40" i="1"/>
  <c r="H40" i="1"/>
  <c r="G40" i="1"/>
  <c r="F40" i="1"/>
  <c r="Q39" i="1"/>
  <c r="P39" i="1"/>
  <c r="O39" i="1"/>
  <c r="N39" i="1"/>
  <c r="M39" i="1"/>
  <c r="L39" i="1"/>
  <c r="K39" i="1"/>
  <c r="J39" i="1"/>
  <c r="I39" i="1"/>
  <c r="H39" i="1"/>
  <c r="G39" i="1"/>
  <c r="F39" i="1"/>
  <c r="Q38" i="1"/>
  <c r="P38" i="1"/>
  <c r="O38" i="1"/>
  <c r="N38" i="1"/>
  <c r="M38" i="1"/>
  <c r="L38" i="1"/>
  <c r="K38" i="1"/>
  <c r="J38" i="1"/>
  <c r="I38" i="1"/>
  <c r="H38" i="1"/>
  <c r="G38" i="1"/>
  <c r="F38" i="1"/>
  <c r="Q37" i="1"/>
  <c r="P37" i="1"/>
  <c r="O37" i="1"/>
  <c r="N37" i="1"/>
  <c r="M37" i="1"/>
  <c r="L37" i="1"/>
  <c r="K37" i="1"/>
  <c r="J37" i="1"/>
  <c r="I37" i="1"/>
  <c r="H37" i="1"/>
  <c r="G37" i="1"/>
  <c r="F37" i="1"/>
  <c r="Q36" i="1"/>
  <c r="P36" i="1"/>
  <c r="O36" i="1"/>
  <c r="N36" i="1"/>
  <c r="M36" i="1"/>
  <c r="L36" i="1"/>
  <c r="K36" i="1"/>
  <c r="J36" i="1"/>
  <c r="I36" i="1"/>
  <c r="H36" i="1"/>
  <c r="G36" i="1"/>
  <c r="F36" i="1"/>
  <c r="Q35" i="1"/>
  <c r="P35" i="1"/>
  <c r="O35" i="1"/>
  <c r="N35" i="1"/>
  <c r="M35" i="1"/>
  <c r="L35" i="1"/>
  <c r="K35" i="1"/>
  <c r="J35" i="1"/>
  <c r="I35" i="1"/>
  <c r="H35" i="1"/>
  <c r="G35" i="1"/>
  <c r="F35" i="1"/>
  <c r="Q34" i="1"/>
  <c r="P34" i="1"/>
  <c r="O34" i="1"/>
  <c r="N34" i="1"/>
  <c r="M34" i="1"/>
  <c r="L34" i="1"/>
  <c r="K34" i="1"/>
  <c r="J34" i="1"/>
  <c r="I34" i="1"/>
  <c r="H34" i="1"/>
  <c r="G34" i="1"/>
  <c r="F34" i="1"/>
  <c r="Q33" i="1"/>
  <c r="P33" i="1"/>
  <c r="O33" i="1"/>
  <c r="N33" i="1"/>
  <c r="M33" i="1"/>
  <c r="L33" i="1"/>
  <c r="K33" i="1"/>
  <c r="J33" i="1"/>
  <c r="I33" i="1"/>
  <c r="H33" i="1"/>
  <c r="G33" i="1"/>
  <c r="F33" i="1"/>
  <c r="Q32" i="1"/>
  <c r="P32" i="1"/>
  <c r="O32" i="1"/>
  <c r="N32" i="1"/>
  <c r="M32" i="1"/>
  <c r="L32" i="1"/>
  <c r="K32" i="1"/>
  <c r="J32" i="1"/>
  <c r="I32" i="1"/>
  <c r="H32" i="1"/>
  <c r="G32" i="1"/>
  <c r="F32" i="1"/>
  <c r="Q31" i="1"/>
  <c r="P31" i="1"/>
  <c r="O31" i="1"/>
  <c r="N31" i="1"/>
  <c r="M31" i="1"/>
  <c r="L31" i="1"/>
  <c r="K31" i="1"/>
  <c r="J31" i="1"/>
  <c r="I31" i="1"/>
  <c r="H31" i="1"/>
  <c r="G31" i="1"/>
  <c r="F31" i="1"/>
  <c r="Q30" i="1"/>
  <c r="P30" i="1"/>
  <c r="O30" i="1"/>
  <c r="N30" i="1"/>
  <c r="M30" i="1"/>
  <c r="L30" i="1"/>
  <c r="K30" i="1"/>
  <c r="J30" i="1"/>
  <c r="I30" i="1"/>
  <c r="H30" i="1"/>
  <c r="G30" i="1"/>
  <c r="F30" i="1"/>
  <c r="Q29" i="1"/>
  <c r="P29" i="1"/>
  <c r="O29" i="1"/>
  <c r="N29" i="1"/>
  <c r="M29" i="1"/>
  <c r="L29" i="1"/>
  <c r="K29" i="1"/>
  <c r="J29" i="1"/>
  <c r="I29" i="1"/>
  <c r="H29" i="1"/>
  <c r="G29" i="1"/>
  <c r="F29" i="1"/>
  <c r="Q28" i="1"/>
  <c r="P28" i="1"/>
  <c r="O28" i="1"/>
  <c r="N28" i="1"/>
  <c r="M28" i="1"/>
  <c r="L28" i="1"/>
  <c r="K28" i="1"/>
  <c r="J28" i="1"/>
  <c r="I28" i="1"/>
  <c r="H28" i="1"/>
  <c r="G28" i="1"/>
  <c r="F28" i="1"/>
  <c r="Q27" i="1"/>
  <c r="P27" i="1"/>
  <c r="O27" i="1"/>
  <c r="N27" i="1"/>
  <c r="M27" i="1"/>
  <c r="L27" i="1"/>
  <c r="K27" i="1"/>
  <c r="J27" i="1"/>
  <c r="I27" i="1"/>
  <c r="H27" i="1"/>
  <c r="G27" i="1"/>
  <c r="F27" i="1"/>
  <c r="Q26" i="1"/>
  <c r="P26" i="1"/>
  <c r="O26" i="1"/>
  <c r="N26" i="1"/>
  <c r="M26" i="1"/>
  <c r="L26" i="1"/>
  <c r="K26" i="1"/>
  <c r="J26" i="1"/>
  <c r="I26" i="1"/>
  <c r="H26" i="1"/>
  <c r="G26" i="1"/>
  <c r="F26" i="1"/>
  <c r="Q25" i="1"/>
  <c r="P25" i="1"/>
  <c r="O25" i="1"/>
  <c r="N25" i="1"/>
  <c r="M25" i="1"/>
  <c r="L25" i="1"/>
  <c r="K25" i="1"/>
  <c r="J25" i="1"/>
  <c r="I25" i="1"/>
  <c r="H25" i="1"/>
  <c r="G25" i="1"/>
  <c r="F25" i="1"/>
  <c r="Q24" i="1"/>
  <c r="P24" i="1"/>
  <c r="O24" i="1"/>
  <c r="N24" i="1"/>
  <c r="M24" i="1"/>
  <c r="L24" i="1"/>
  <c r="K24" i="1"/>
  <c r="J24" i="1"/>
  <c r="I24" i="1"/>
  <c r="H24" i="1"/>
  <c r="G24" i="1"/>
  <c r="F24" i="1"/>
  <c r="Q23" i="1"/>
  <c r="P23" i="1"/>
  <c r="O23" i="1"/>
  <c r="N23" i="1"/>
  <c r="M23" i="1"/>
  <c r="L23" i="1"/>
  <c r="K23" i="1"/>
  <c r="J23" i="1"/>
  <c r="I23" i="1"/>
  <c r="H23" i="1"/>
  <c r="G23" i="1"/>
  <c r="F23" i="1"/>
  <c r="Q22" i="1"/>
  <c r="P22" i="1"/>
  <c r="O22" i="1"/>
  <c r="N22" i="1"/>
  <c r="M22" i="1"/>
  <c r="L22" i="1"/>
  <c r="K22" i="1"/>
  <c r="J22" i="1"/>
  <c r="I22" i="1"/>
  <c r="H22" i="1"/>
  <c r="G22" i="1"/>
  <c r="F22" i="1"/>
  <c r="Q21" i="1"/>
  <c r="P21" i="1"/>
  <c r="O21" i="1"/>
  <c r="N21" i="1"/>
  <c r="M21" i="1"/>
  <c r="L21" i="1"/>
  <c r="K21" i="1"/>
  <c r="J21" i="1"/>
  <c r="I21" i="1"/>
  <c r="H21" i="1"/>
  <c r="G21" i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Q19" i="1"/>
  <c r="P19" i="1"/>
  <c r="O19" i="1"/>
  <c r="N19" i="1"/>
  <c r="M19" i="1"/>
  <c r="L19" i="1"/>
  <c r="K19" i="1"/>
  <c r="J19" i="1"/>
  <c r="I19" i="1"/>
  <c r="H19" i="1"/>
  <c r="G19" i="1"/>
  <c r="F19" i="1"/>
  <c r="Q18" i="1"/>
  <c r="P18" i="1"/>
  <c r="O18" i="1"/>
  <c r="N18" i="1"/>
  <c r="M18" i="1"/>
  <c r="L18" i="1"/>
  <c r="K18" i="1"/>
  <c r="J18" i="1"/>
  <c r="I18" i="1"/>
  <c r="H18" i="1"/>
  <c r="G18" i="1"/>
  <c r="F18" i="1"/>
  <c r="Q17" i="1"/>
  <c r="P17" i="1"/>
  <c r="O17" i="1"/>
  <c r="N17" i="1"/>
  <c r="M17" i="1"/>
  <c r="L17" i="1"/>
  <c r="K17" i="1"/>
  <c r="J17" i="1"/>
  <c r="I17" i="1"/>
  <c r="H17" i="1"/>
  <c r="G17" i="1"/>
  <c r="F17" i="1"/>
  <c r="Q16" i="1"/>
  <c r="P16" i="1"/>
  <c r="O16" i="1"/>
  <c r="N16" i="1"/>
  <c r="M16" i="1"/>
  <c r="L16" i="1"/>
  <c r="K16" i="1"/>
  <c r="J16" i="1"/>
  <c r="I16" i="1"/>
  <c r="H16" i="1"/>
  <c r="G16" i="1"/>
  <c r="F16" i="1"/>
  <c r="Q15" i="1"/>
  <c r="P15" i="1"/>
  <c r="O15" i="1"/>
  <c r="N15" i="1"/>
  <c r="M15" i="1"/>
  <c r="L15" i="1"/>
  <c r="K15" i="1"/>
  <c r="J15" i="1"/>
  <c r="I15" i="1"/>
  <c r="H15" i="1"/>
  <c r="G15" i="1"/>
  <c r="F15" i="1"/>
  <c r="Q14" i="1"/>
  <c r="P14" i="1"/>
  <c r="O14" i="1"/>
  <c r="N14" i="1"/>
  <c r="M14" i="1"/>
  <c r="L14" i="1"/>
  <c r="K14" i="1"/>
  <c r="J14" i="1"/>
  <c r="I14" i="1"/>
  <c r="H14" i="1"/>
  <c r="G14" i="1"/>
  <c r="F14" i="1"/>
  <c r="Q13" i="1"/>
  <c r="P13" i="1"/>
  <c r="O13" i="1"/>
  <c r="N13" i="1"/>
  <c r="M13" i="1"/>
  <c r="L13" i="1"/>
  <c r="K13" i="1"/>
  <c r="J13" i="1"/>
  <c r="I13" i="1"/>
  <c r="H13" i="1"/>
  <c r="G13" i="1"/>
  <c r="F13" i="1"/>
  <c r="Q12" i="1"/>
  <c r="P12" i="1"/>
  <c r="O12" i="1"/>
  <c r="N12" i="1"/>
  <c r="M12" i="1"/>
  <c r="L12" i="1"/>
  <c r="K12" i="1"/>
  <c r="J12" i="1"/>
  <c r="I12" i="1"/>
  <c r="H12" i="1"/>
  <c r="G12" i="1"/>
  <c r="F12" i="1"/>
  <c r="Q11" i="1"/>
  <c r="P11" i="1"/>
  <c r="O11" i="1"/>
  <c r="N11" i="1"/>
  <c r="M11" i="1"/>
  <c r="L11" i="1"/>
  <c r="K11" i="1"/>
  <c r="J11" i="1"/>
  <c r="I11" i="1"/>
  <c r="H11" i="1"/>
  <c r="G11" i="1"/>
  <c r="F11" i="1"/>
  <c r="Q54" i="1"/>
  <c r="P54" i="1"/>
  <c r="O54" i="1"/>
  <c r="N54" i="1"/>
  <c r="M54" i="1"/>
  <c r="L54" i="1"/>
  <c r="K54" i="1"/>
  <c r="J54" i="1"/>
  <c r="I54" i="1"/>
  <c r="H54" i="1"/>
  <c r="G54" i="1"/>
  <c r="F54" i="1"/>
  <c r="Q98" i="1"/>
  <c r="P98" i="1"/>
  <c r="O98" i="1"/>
  <c r="N98" i="1"/>
  <c r="M98" i="1"/>
  <c r="L98" i="1"/>
  <c r="K98" i="1"/>
  <c r="J98" i="1"/>
  <c r="I98" i="1"/>
  <c r="H98" i="1"/>
  <c r="G98" i="1"/>
  <c r="F98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Q362" i="1"/>
  <c r="P362" i="1"/>
  <c r="O362" i="1"/>
  <c r="N362" i="1"/>
  <c r="M362" i="1"/>
  <c r="L362" i="1"/>
  <c r="K362" i="1"/>
  <c r="J362" i="1"/>
  <c r="I362" i="1"/>
  <c r="H362" i="1"/>
  <c r="G362" i="1"/>
  <c r="F362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AU447" i="1"/>
  <c r="AT447" i="1"/>
  <c r="AS447" i="1"/>
  <c r="AR447" i="1"/>
  <c r="AQ447" i="1"/>
  <c r="AP447" i="1"/>
  <c r="AO447" i="1"/>
  <c r="AN447" i="1"/>
  <c r="AM447" i="1"/>
  <c r="AL447" i="1"/>
  <c r="AK447" i="1"/>
  <c r="AJ447" i="1"/>
  <c r="AH447" i="1"/>
  <c r="S447" i="1"/>
  <c r="AU446" i="1"/>
  <c r="AT446" i="1"/>
  <c r="AS446" i="1"/>
  <c r="AR446" i="1"/>
  <c r="AQ446" i="1"/>
  <c r="AP446" i="1"/>
  <c r="AO446" i="1"/>
  <c r="AN446" i="1"/>
  <c r="AM446" i="1"/>
  <c r="AL446" i="1"/>
  <c r="AK446" i="1"/>
  <c r="AJ446" i="1"/>
  <c r="AI446" i="1"/>
  <c r="T446" i="1"/>
  <c r="AU445" i="1"/>
  <c r="AT445" i="1"/>
  <c r="AS445" i="1"/>
  <c r="AR445" i="1"/>
  <c r="AQ445" i="1"/>
  <c r="AP445" i="1"/>
  <c r="AO445" i="1"/>
  <c r="AN445" i="1"/>
  <c r="AM445" i="1"/>
  <c r="AL445" i="1"/>
  <c r="AK445" i="1"/>
  <c r="AJ445" i="1"/>
  <c r="AI445" i="1"/>
  <c r="AH445" i="1"/>
  <c r="T445" i="1"/>
  <c r="S445" i="1"/>
  <c r="AU444" i="1"/>
  <c r="AT444" i="1"/>
  <c r="AS444" i="1"/>
  <c r="AR444" i="1"/>
  <c r="AQ444" i="1"/>
  <c r="AP444" i="1"/>
  <c r="AO444" i="1"/>
  <c r="AN444" i="1"/>
  <c r="AM444" i="1"/>
  <c r="AL444" i="1"/>
  <c r="AK444" i="1"/>
  <c r="AJ444" i="1"/>
  <c r="AI444" i="1"/>
  <c r="T444" i="1"/>
  <c r="AU443" i="1"/>
  <c r="AT443" i="1"/>
  <c r="AS443" i="1"/>
  <c r="AR443" i="1"/>
  <c r="AQ443" i="1"/>
  <c r="AP443" i="1"/>
  <c r="AO443" i="1"/>
  <c r="AN443" i="1"/>
  <c r="AM443" i="1"/>
  <c r="AL443" i="1"/>
  <c r="AK443" i="1"/>
  <c r="AJ443" i="1"/>
  <c r="AI443" i="1"/>
  <c r="T443" i="1"/>
  <c r="AU442" i="1"/>
  <c r="AT442" i="1"/>
  <c r="AS442" i="1"/>
  <c r="AR442" i="1"/>
  <c r="AQ442" i="1"/>
  <c r="AP442" i="1"/>
  <c r="AO442" i="1"/>
  <c r="AN442" i="1"/>
  <c r="AM442" i="1"/>
  <c r="AL442" i="1"/>
  <c r="AK442" i="1"/>
  <c r="AJ442" i="1"/>
  <c r="AI442" i="1"/>
  <c r="T442" i="1"/>
  <c r="AU441" i="1"/>
  <c r="AT441" i="1"/>
  <c r="AS441" i="1"/>
  <c r="AR441" i="1"/>
  <c r="AQ441" i="1"/>
  <c r="AP441" i="1"/>
  <c r="AO441" i="1"/>
  <c r="AN441" i="1"/>
  <c r="AM441" i="1"/>
  <c r="AL441" i="1"/>
  <c r="AK441" i="1"/>
  <c r="AJ441" i="1"/>
  <c r="AI441" i="1"/>
  <c r="T441" i="1"/>
  <c r="AU440" i="1"/>
  <c r="AT440" i="1"/>
  <c r="AS440" i="1"/>
  <c r="AR440" i="1"/>
  <c r="AQ440" i="1"/>
  <c r="AP440" i="1"/>
  <c r="AO440" i="1"/>
  <c r="AN440" i="1"/>
  <c r="AM440" i="1"/>
  <c r="AL440" i="1"/>
  <c r="AK440" i="1"/>
  <c r="AJ440" i="1"/>
  <c r="AI440" i="1"/>
  <c r="AH440" i="1"/>
  <c r="T440" i="1"/>
  <c r="S440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T439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T438" i="1"/>
  <c r="AU437" i="1"/>
  <c r="AT437" i="1"/>
  <c r="AS437" i="1"/>
  <c r="AR437" i="1"/>
  <c r="AQ437" i="1"/>
  <c r="AP437" i="1"/>
  <c r="AO437" i="1"/>
  <c r="AN437" i="1"/>
  <c r="AM437" i="1"/>
  <c r="AL437" i="1"/>
  <c r="AK437" i="1"/>
  <c r="AJ437" i="1"/>
  <c r="AI437" i="1"/>
  <c r="T437" i="1"/>
  <c r="AU436" i="1"/>
  <c r="AT436" i="1"/>
  <c r="AS436" i="1"/>
  <c r="AR436" i="1"/>
  <c r="AQ436" i="1"/>
  <c r="AP436" i="1"/>
  <c r="AO436" i="1"/>
  <c r="AN436" i="1"/>
  <c r="AM436" i="1"/>
  <c r="AL436" i="1"/>
  <c r="AK436" i="1"/>
  <c r="AJ436" i="1"/>
  <c r="AI436" i="1"/>
  <c r="AH436" i="1"/>
  <c r="T436" i="1"/>
  <c r="S436" i="1"/>
  <c r="AU435" i="1"/>
  <c r="AT435" i="1"/>
  <c r="AS435" i="1"/>
  <c r="AR435" i="1"/>
  <c r="AQ435" i="1"/>
  <c r="AP435" i="1"/>
  <c r="AO435" i="1"/>
  <c r="AN435" i="1"/>
  <c r="AM435" i="1"/>
  <c r="AL435" i="1"/>
  <c r="AK435" i="1"/>
  <c r="AJ435" i="1"/>
  <c r="AI435" i="1"/>
  <c r="T435" i="1"/>
  <c r="AU434" i="1"/>
  <c r="AT434" i="1"/>
  <c r="AS434" i="1"/>
  <c r="AR434" i="1"/>
  <c r="AQ434" i="1"/>
  <c r="AP434" i="1"/>
  <c r="AO434" i="1"/>
  <c r="AN434" i="1"/>
  <c r="AM434" i="1"/>
  <c r="AL434" i="1"/>
  <c r="AK434" i="1"/>
  <c r="AJ434" i="1"/>
  <c r="AI434" i="1"/>
  <c r="T434" i="1"/>
  <c r="AU433" i="1"/>
  <c r="AT433" i="1"/>
  <c r="AS433" i="1"/>
  <c r="AR433" i="1"/>
  <c r="AQ433" i="1"/>
  <c r="AP433" i="1"/>
  <c r="AO433" i="1"/>
  <c r="AN433" i="1"/>
  <c r="AM433" i="1"/>
  <c r="AL433" i="1"/>
  <c r="AK433" i="1"/>
  <c r="AJ433" i="1"/>
  <c r="AI433" i="1"/>
  <c r="T433" i="1"/>
  <c r="AU432" i="1"/>
  <c r="AT432" i="1"/>
  <c r="AS432" i="1"/>
  <c r="AR432" i="1"/>
  <c r="AQ432" i="1"/>
  <c r="AP432" i="1"/>
  <c r="AO432" i="1"/>
  <c r="AN432" i="1"/>
  <c r="AM432" i="1"/>
  <c r="AL432" i="1"/>
  <c r="AK432" i="1"/>
  <c r="AJ432" i="1"/>
  <c r="AI432" i="1"/>
  <c r="T432" i="1"/>
  <c r="AU431" i="1"/>
  <c r="AT431" i="1"/>
  <c r="AS431" i="1"/>
  <c r="AR431" i="1"/>
  <c r="AQ431" i="1"/>
  <c r="AP431" i="1"/>
  <c r="AO431" i="1"/>
  <c r="AN431" i="1"/>
  <c r="AM431" i="1"/>
  <c r="AL431" i="1"/>
  <c r="AK431" i="1"/>
  <c r="AJ431" i="1"/>
  <c r="AI431" i="1"/>
  <c r="T431" i="1"/>
  <c r="AU430" i="1"/>
  <c r="AT430" i="1"/>
  <c r="AS430" i="1"/>
  <c r="AR430" i="1"/>
  <c r="AQ430" i="1"/>
  <c r="AP430" i="1"/>
  <c r="AO430" i="1"/>
  <c r="AN430" i="1"/>
  <c r="AM430" i="1"/>
  <c r="AL430" i="1"/>
  <c r="AK430" i="1"/>
  <c r="AJ430" i="1"/>
  <c r="AI430" i="1"/>
  <c r="AH430" i="1"/>
  <c r="T430" i="1"/>
  <c r="S430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T429" i="1"/>
  <c r="AU428" i="1"/>
  <c r="AT428" i="1"/>
  <c r="AS428" i="1"/>
  <c r="AR428" i="1"/>
  <c r="AQ428" i="1"/>
  <c r="AP428" i="1"/>
  <c r="AO428" i="1"/>
  <c r="AN428" i="1"/>
  <c r="AM428" i="1"/>
  <c r="AL428" i="1"/>
  <c r="AK428" i="1"/>
  <c r="AJ428" i="1"/>
  <c r="AI428" i="1"/>
  <c r="T428" i="1"/>
  <c r="AU427" i="1"/>
  <c r="AT427" i="1"/>
  <c r="AS427" i="1"/>
  <c r="AR427" i="1"/>
  <c r="AQ427" i="1"/>
  <c r="AP427" i="1"/>
  <c r="AO427" i="1"/>
  <c r="AN427" i="1"/>
  <c r="AM427" i="1"/>
  <c r="AL427" i="1"/>
  <c r="AK427" i="1"/>
  <c r="AJ427" i="1"/>
  <c r="AI427" i="1"/>
  <c r="T427" i="1"/>
  <c r="AU426" i="1"/>
  <c r="AT426" i="1"/>
  <c r="AS426" i="1"/>
  <c r="AR426" i="1"/>
  <c r="AQ426" i="1"/>
  <c r="AP426" i="1"/>
  <c r="AO426" i="1"/>
  <c r="AN426" i="1"/>
  <c r="AM426" i="1"/>
  <c r="AL426" i="1"/>
  <c r="AK426" i="1"/>
  <c r="AJ426" i="1"/>
  <c r="AI426" i="1"/>
  <c r="T426" i="1"/>
  <c r="AU425" i="1"/>
  <c r="AT425" i="1"/>
  <c r="AS425" i="1"/>
  <c r="AR425" i="1"/>
  <c r="AQ425" i="1"/>
  <c r="AP425" i="1"/>
  <c r="AO425" i="1"/>
  <c r="AN425" i="1"/>
  <c r="AM425" i="1"/>
  <c r="AL425" i="1"/>
  <c r="AK425" i="1"/>
  <c r="AJ425" i="1"/>
  <c r="AI425" i="1"/>
  <c r="T425" i="1"/>
  <c r="AU424" i="1"/>
  <c r="AT424" i="1"/>
  <c r="AS424" i="1"/>
  <c r="AR424" i="1"/>
  <c r="AQ424" i="1"/>
  <c r="AP424" i="1"/>
  <c r="AO424" i="1"/>
  <c r="AN424" i="1"/>
  <c r="AM424" i="1"/>
  <c r="AL424" i="1"/>
  <c r="AK424" i="1"/>
  <c r="AJ424" i="1"/>
  <c r="AI424" i="1"/>
  <c r="T424" i="1"/>
  <c r="AU423" i="1"/>
  <c r="AT423" i="1"/>
  <c r="AS423" i="1"/>
  <c r="AR423" i="1"/>
  <c r="AQ423" i="1"/>
  <c r="AP423" i="1"/>
  <c r="AO423" i="1"/>
  <c r="AN423" i="1"/>
  <c r="AM423" i="1"/>
  <c r="AL423" i="1"/>
  <c r="AK423" i="1"/>
  <c r="AJ423" i="1"/>
  <c r="AI423" i="1"/>
  <c r="AH423" i="1"/>
  <c r="T423" i="1"/>
  <c r="S423" i="1"/>
  <c r="AU422" i="1"/>
  <c r="AT422" i="1"/>
  <c r="AS422" i="1"/>
  <c r="AR422" i="1"/>
  <c r="AQ422" i="1"/>
  <c r="AP422" i="1"/>
  <c r="AO422" i="1"/>
  <c r="AN422" i="1"/>
  <c r="AM422" i="1"/>
  <c r="AL422" i="1"/>
  <c r="AK422" i="1"/>
  <c r="AJ422" i="1"/>
  <c r="AI422" i="1"/>
  <c r="T422" i="1"/>
  <c r="AU421" i="1"/>
  <c r="AT421" i="1"/>
  <c r="AS421" i="1"/>
  <c r="AR421" i="1"/>
  <c r="AQ421" i="1"/>
  <c r="AP421" i="1"/>
  <c r="AO421" i="1"/>
  <c r="AN421" i="1"/>
  <c r="AM421" i="1"/>
  <c r="AL421" i="1"/>
  <c r="AK421" i="1"/>
  <c r="AJ421" i="1"/>
  <c r="AI421" i="1"/>
  <c r="T421" i="1"/>
  <c r="AU420" i="1"/>
  <c r="AT420" i="1"/>
  <c r="AS420" i="1"/>
  <c r="AR420" i="1"/>
  <c r="AQ420" i="1"/>
  <c r="AP420" i="1"/>
  <c r="AO420" i="1"/>
  <c r="AN420" i="1"/>
  <c r="AM420" i="1"/>
  <c r="AL420" i="1"/>
  <c r="AK420" i="1"/>
  <c r="AJ420" i="1"/>
  <c r="AI420" i="1"/>
  <c r="T420" i="1"/>
  <c r="AU419" i="1"/>
  <c r="AT419" i="1"/>
  <c r="AS419" i="1"/>
  <c r="AR419" i="1"/>
  <c r="AQ419" i="1"/>
  <c r="AP419" i="1"/>
  <c r="AO419" i="1"/>
  <c r="AN419" i="1"/>
  <c r="AM419" i="1"/>
  <c r="AL419" i="1"/>
  <c r="AK419" i="1"/>
  <c r="AJ419" i="1"/>
  <c r="AI419" i="1"/>
  <c r="AH419" i="1"/>
  <c r="T419" i="1"/>
  <c r="S419" i="1"/>
  <c r="AU418" i="1"/>
  <c r="AT418" i="1"/>
  <c r="AS418" i="1"/>
  <c r="AR418" i="1"/>
  <c r="AQ418" i="1"/>
  <c r="AP418" i="1"/>
  <c r="AO418" i="1"/>
  <c r="AN418" i="1"/>
  <c r="AM418" i="1"/>
  <c r="AL418" i="1"/>
  <c r="AK418" i="1"/>
  <c r="AJ418" i="1"/>
  <c r="AI418" i="1"/>
  <c r="T418" i="1"/>
  <c r="AU417" i="1"/>
  <c r="AT417" i="1"/>
  <c r="AS417" i="1"/>
  <c r="AR417" i="1"/>
  <c r="AQ417" i="1"/>
  <c r="AP417" i="1"/>
  <c r="AO417" i="1"/>
  <c r="AN417" i="1"/>
  <c r="AM417" i="1"/>
  <c r="AL417" i="1"/>
  <c r="AK417" i="1"/>
  <c r="AJ417" i="1"/>
  <c r="AI417" i="1"/>
  <c r="T417" i="1"/>
  <c r="AU416" i="1"/>
  <c r="AT416" i="1"/>
  <c r="AS416" i="1"/>
  <c r="AR416" i="1"/>
  <c r="AQ416" i="1"/>
  <c r="AP416" i="1"/>
  <c r="AO416" i="1"/>
  <c r="AN416" i="1"/>
  <c r="AM416" i="1"/>
  <c r="AL416" i="1"/>
  <c r="AK416" i="1"/>
  <c r="AJ416" i="1"/>
  <c r="AI416" i="1"/>
  <c r="T416" i="1"/>
  <c r="AU415" i="1"/>
  <c r="AT415" i="1"/>
  <c r="AS415" i="1"/>
  <c r="AR415" i="1"/>
  <c r="AQ415" i="1"/>
  <c r="AP415" i="1"/>
  <c r="AO415" i="1"/>
  <c r="AN415" i="1"/>
  <c r="AM415" i="1"/>
  <c r="AL415" i="1"/>
  <c r="AK415" i="1"/>
  <c r="AJ415" i="1"/>
  <c r="AI415" i="1"/>
  <c r="AH415" i="1"/>
  <c r="T415" i="1"/>
  <c r="S415" i="1"/>
  <c r="AU414" i="1"/>
  <c r="AT414" i="1"/>
  <c r="AS414" i="1"/>
  <c r="AR414" i="1"/>
  <c r="AQ414" i="1"/>
  <c r="AP414" i="1"/>
  <c r="AO414" i="1"/>
  <c r="AN414" i="1"/>
  <c r="AM414" i="1"/>
  <c r="AL414" i="1"/>
  <c r="AK414" i="1"/>
  <c r="AJ414" i="1"/>
  <c r="AI414" i="1"/>
  <c r="T414" i="1"/>
  <c r="AU413" i="1"/>
  <c r="AT413" i="1"/>
  <c r="AS413" i="1"/>
  <c r="AR413" i="1"/>
  <c r="AQ413" i="1"/>
  <c r="AP413" i="1"/>
  <c r="AO413" i="1"/>
  <c r="AN413" i="1"/>
  <c r="AM413" i="1"/>
  <c r="AL413" i="1"/>
  <c r="AK413" i="1"/>
  <c r="AJ413" i="1"/>
  <c r="AI413" i="1"/>
  <c r="T413" i="1"/>
  <c r="AU412" i="1"/>
  <c r="AT412" i="1"/>
  <c r="AS412" i="1"/>
  <c r="AR412" i="1"/>
  <c r="AQ412" i="1"/>
  <c r="AP412" i="1"/>
  <c r="AO412" i="1"/>
  <c r="AN412" i="1"/>
  <c r="AM412" i="1"/>
  <c r="AL412" i="1"/>
  <c r="AK412" i="1"/>
  <c r="AJ412" i="1"/>
  <c r="AI412" i="1"/>
  <c r="T412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T411" i="1"/>
  <c r="S411" i="1"/>
  <c r="AU410" i="1"/>
  <c r="AT410" i="1"/>
  <c r="AS410" i="1"/>
  <c r="AR410" i="1"/>
  <c r="AQ410" i="1"/>
  <c r="AP410" i="1"/>
  <c r="AO410" i="1"/>
  <c r="AN410" i="1"/>
  <c r="AM410" i="1"/>
  <c r="AL410" i="1"/>
  <c r="AK410" i="1"/>
  <c r="AJ410" i="1"/>
  <c r="AI410" i="1"/>
  <c r="T410" i="1"/>
  <c r="AU409" i="1"/>
  <c r="AT409" i="1"/>
  <c r="AS409" i="1"/>
  <c r="AR409" i="1"/>
  <c r="AQ409" i="1"/>
  <c r="AP409" i="1"/>
  <c r="AO409" i="1"/>
  <c r="AN409" i="1"/>
  <c r="AM409" i="1"/>
  <c r="AL409" i="1"/>
  <c r="AK409" i="1"/>
  <c r="AJ409" i="1"/>
  <c r="AI409" i="1"/>
  <c r="T409" i="1"/>
  <c r="AU408" i="1"/>
  <c r="AT408" i="1"/>
  <c r="AS408" i="1"/>
  <c r="AR408" i="1"/>
  <c r="AQ408" i="1"/>
  <c r="AP408" i="1"/>
  <c r="AO408" i="1"/>
  <c r="AN408" i="1"/>
  <c r="AM408" i="1"/>
  <c r="AL408" i="1"/>
  <c r="AK408" i="1"/>
  <c r="AJ408" i="1"/>
  <c r="AI408" i="1"/>
  <c r="T408" i="1"/>
  <c r="AU407" i="1"/>
  <c r="AT407" i="1"/>
  <c r="AS407" i="1"/>
  <c r="AR407" i="1"/>
  <c r="AQ407" i="1"/>
  <c r="AP407" i="1"/>
  <c r="AO407" i="1"/>
  <c r="AN407" i="1"/>
  <c r="AM407" i="1"/>
  <c r="AL407" i="1"/>
  <c r="AK407" i="1"/>
  <c r="AJ407" i="1"/>
  <c r="AI407" i="1"/>
  <c r="AH407" i="1"/>
  <c r="T407" i="1"/>
  <c r="S407" i="1"/>
  <c r="AU406" i="1"/>
  <c r="AT406" i="1"/>
  <c r="AS406" i="1"/>
  <c r="AR406" i="1"/>
  <c r="AQ406" i="1"/>
  <c r="AP406" i="1"/>
  <c r="AO406" i="1"/>
  <c r="AN406" i="1"/>
  <c r="AM406" i="1"/>
  <c r="AL406" i="1"/>
  <c r="AK406" i="1"/>
  <c r="AJ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AU403" i="1"/>
  <c r="AT403" i="1"/>
  <c r="AS403" i="1"/>
  <c r="AR403" i="1"/>
  <c r="AQ403" i="1"/>
  <c r="AP403" i="1"/>
  <c r="AO403" i="1"/>
  <c r="AN403" i="1"/>
  <c r="AM403" i="1"/>
  <c r="AL403" i="1"/>
  <c r="AK403" i="1"/>
  <c r="AJ403" i="1"/>
  <c r="AH403" i="1"/>
  <c r="S403" i="1"/>
  <c r="AU402" i="1"/>
  <c r="AT402" i="1"/>
  <c r="AS402" i="1"/>
  <c r="AR402" i="1"/>
  <c r="AQ402" i="1"/>
  <c r="AP402" i="1"/>
  <c r="AO402" i="1"/>
  <c r="AN402" i="1"/>
  <c r="AM402" i="1"/>
  <c r="AL402" i="1"/>
  <c r="AK402" i="1"/>
  <c r="AJ402" i="1"/>
  <c r="AI402" i="1"/>
  <c r="T402" i="1"/>
  <c r="AU401" i="1"/>
  <c r="AT401" i="1"/>
  <c r="AS401" i="1"/>
  <c r="AR401" i="1"/>
  <c r="AQ401" i="1"/>
  <c r="AP401" i="1"/>
  <c r="AO401" i="1"/>
  <c r="AN401" i="1"/>
  <c r="AM401" i="1"/>
  <c r="AL401" i="1"/>
  <c r="AK401" i="1"/>
  <c r="AJ401" i="1"/>
  <c r="AI401" i="1"/>
  <c r="AH401" i="1"/>
  <c r="T401" i="1"/>
  <c r="S401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T400" i="1"/>
  <c r="AU399" i="1"/>
  <c r="AT399" i="1"/>
  <c r="AS399" i="1"/>
  <c r="AR399" i="1"/>
  <c r="AQ399" i="1"/>
  <c r="AP399" i="1"/>
  <c r="AO399" i="1"/>
  <c r="AN399" i="1"/>
  <c r="AM399" i="1"/>
  <c r="AL399" i="1"/>
  <c r="AK399" i="1"/>
  <c r="AJ399" i="1"/>
  <c r="AI399" i="1"/>
  <c r="T399" i="1"/>
  <c r="AU398" i="1"/>
  <c r="AT398" i="1"/>
  <c r="AS398" i="1"/>
  <c r="AR398" i="1"/>
  <c r="AQ398" i="1"/>
  <c r="AP398" i="1"/>
  <c r="AO398" i="1"/>
  <c r="AN398" i="1"/>
  <c r="AM398" i="1"/>
  <c r="AL398" i="1"/>
  <c r="AK398" i="1"/>
  <c r="AJ398" i="1"/>
  <c r="AI398" i="1"/>
  <c r="T398" i="1"/>
  <c r="AU397" i="1"/>
  <c r="AT397" i="1"/>
  <c r="AS397" i="1"/>
  <c r="AR397" i="1"/>
  <c r="AQ397" i="1"/>
  <c r="AP397" i="1"/>
  <c r="AO397" i="1"/>
  <c r="AN397" i="1"/>
  <c r="AM397" i="1"/>
  <c r="AL397" i="1"/>
  <c r="AK397" i="1"/>
  <c r="AJ397" i="1"/>
  <c r="AI397" i="1"/>
  <c r="T397" i="1"/>
  <c r="AU396" i="1"/>
  <c r="AT396" i="1"/>
  <c r="AS396" i="1"/>
  <c r="AR396" i="1"/>
  <c r="AQ396" i="1"/>
  <c r="AP396" i="1"/>
  <c r="AO396" i="1"/>
  <c r="AN396" i="1"/>
  <c r="AM396" i="1"/>
  <c r="AL396" i="1"/>
  <c r="AK396" i="1"/>
  <c r="AJ396" i="1"/>
  <c r="AI396" i="1"/>
  <c r="AH396" i="1"/>
  <c r="T396" i="1"/>
  <c r="S396" i="1"/>
  <c r="AU395" i="1"/>
  <c r="AT395" i="1"/>
  <c r="AS395" i="1"/>
  <c r="AR395" i="1"/>
  <c r="AQ395" i="1"/>
  <c r="AP395" i="1"/>
  <c r="AO395" i="1"/>
  <c r="AN395" i="1"/>
  <c r="AM395" i="1"/>
  <c r="AL395" i="1"/>
  <c r="AK395" i="1"/>
  <c r="AJ395" i="1"/>
  <c r="AI395" i="1"/>
  <c r="T395" i="1"/>
  <c r="AU394" i="1"/>
  <c r="AT394" i="1"/>
  <c r="AS394" i="1"/>
  <c r="AR394" i="1"/>
  <c r="AQ394" i="1"/>
  <c r="AP394" i="1"/>
  <c r="AO394" i="1"/>
  <c r="AN394" i="1"/>
  <c r="AM394" i="1"/>
  <c r="AL394" i="1"/>
  <c r="AK394" i="1"/>
  <c r="AJ394" i="1"/>
  <c r="AI394" i="1"/>
  <c r="T394" i="1"/>
  <c r="AU393" i="1"/>
  <c r="AT393" i="1"/>
  <c r="AS393" i="1"/>
  <c r="AR393" i="1"/>
  <c r="AQ393" i="1"/>
  <c r="AP393" i="1"/>
  <c r="AO393" i="1"/>
  <c r="AN393" i="1"/>
  <c r="AM393" i="1"/>
  <c r="AL393" i="1"/>
  <c r="AK393" i="1"/>
  <c r="AJ393" i="1"/>
  <c r="AI393" i="1"/>
  <c r="T393" i="1"/>
  <c r="AU392" i="1"/>
  <c r="AT392" i="1"/>
  <c r="AS392" i="1"/>
  <c r="AR392" i="1"/>
  <c r="AQ392" i="1"/>
  <c r="AP392" i="1"/>
  <c r="AO392" i="1"/>
  <c r="AN392" i="1"/>
  <c r="AM392" i="1"/>
  <c r="AL392" i="1"/>
  <c r="AK392" i="1"/>
  <c r="AJ392" i="1"/>
  <c r="AI392" i="1"/>
  <c r="AH392" i="1"/>
  <c r="T392" i="1"/>
  <c r="S392" i="1"/>
  <c r="AU391" i="1"/>
  <c r="AT391" i="1"/>
  <c r="AS391" i="1"/>
  <c r="AR391" i="1"/>
  <c r="AQ391" i="1"/>
  <c r="AP391" i="1"/>
  <c r="AO391" i="1"/>
  <c r="AN391" i="1"/>
  <c r="AM391" i="1"/>
  <c r="AL391" i="1"/>
  <c r="AK391" i="1"/>
  <c r="AJ391" i="1"/>
  <c r="AI391" i="1"/>
  <c r="T391" i="1"/>
  <c r="AU390" i="1"/>
  <c r="AT390" i="1"/>
  <c r="AS390" i="1"/>
  <c r="AR390" i="1"/>
  <c r="AQ390" i="1"/>
  <c r="AP390" i="1"/>
  <c r="AO390" i="1"/>
  <c r="AN390" i="1"/>
  <c r="AM390" i="1"/>
  <c r="AL390" i="1"/>
  <c r="AK390" i="1"/>
  <c r="AJ390" i="1"/>
  <c r="AI390" i="1"/>
  <c r="T390" i="1"/>
  <c r="AU389" i="1"/>
  <c r="AT389" i="1"/>
  <c r="AS389" i="1"/>
  <c r="AR389" i="1"/>
  <c r="AQ389" i="1"/>
  <c r="AP389" i="1"/>
  <c r="AO389" i="1"/>
  <c r="AN389" i="1"/>
  <c r="AM389" i="1"/>
  <c r="AL389" i="1"/>
  <c r="AK389" i="1"/>
  <c r="AJ389" i="1"/>
  <c r="AI389" i="1"/>
  <c r="T389" i="1"/>
  <c r="AU388" i="1"/>
  <c r="AT388" i="1"/>
  <c r="AS388" i="1"/>
  <c r="AR388" i="1"/>
  <c r="AQ388" i="1"/>
  <c r="AP388" i="1"/>
  <c r="AO388" i="1"/>
  <c r="AN388" i="1"/>
  <c r="AM388" i="1"/>
  <c r="AL388" i="1"/>
  <c r="AK388" i="1"/>
  <c r="AJ388" i="1"/>
  <c r="AI388" i="1"/>
  <c r="T388" i="1"/>
  <c r="AU387" i="1"/>
  <c r="AT387" i="1"/>
  <c r="AS387" i="1"/>
  <c r="AR387" i="1"/>
  <c r="AQ387" i="1"/>
  <c r="AP387" i="1"/>
  <c r="AO387" i="1"/>
  <c r="AN387" i="1"/>
  <c r="AM387" i="1"/>
  <c r="AL387" i="1"/>
  <c r="AK387" i="1"/>
  <c r="AJ387" i="1"/>
  <c r="AI387" i="1"/>
  <c r="T387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T386" i="1"/>
  <c r="S386" i="1"/>
  <c r="AU385" i="1"/>
  <c r="AT385" i="1"/>
  <c r="AS385" i="1"/>
  <c r="AR385" i="1"/>
  <c r="AQ385" i="1"/>
  <c r="AP385" i="1"/>
  <c r="AO385" i="1"/>
  <c r="AN385" i="1"/>
  <c r="AM385" i="1"/>
  <c r="AL385" i="1"/>
  <c r="AK385" i="1"/>
  <c r="AJ385" i="1"/>
  <c r="AI385" i="1"/>
  <c r="T385" i="1"/>
  <c r="AU384" i="1"/>
  <c r="AT384" i="1"/>
  <c r="AS384" i="1"/>
  <c r="AR384" i="1"/>
  <c r="AQ384" i="1"/>
  <c r="AP384" i="1"/>
  <c r="AO384" i="1"/>
  <c r="AN384" i="1"/>
  <c r="AM384" i="1"/>
  <c r="AL384" i="1"/>
  <c r="AK384" i="1"/>
  <c r="AJ384" i="1"/>
  <c r="AI384" i="1"/>
  <c r="T384" i="1"/>
  <c r="AU383" i="1"/>
  <c r="AT383" i="1"/>
  <c r="AS383" i="1"/>
  <c r="AR383" i="1"/>
  <c r="AQ383" i="1"/>
  <c r="AP383" i="1"/>
  <c r="AO383" i="1"/>
  <c r="AN383" i="1"/>
  <c r="AM383" i="1"/>
  <c r="AL383" i="1"/>
  <c r="AK383" i="1"/>
  <c r="AJ383" i="1"/>
  <c r="AI383" i="1"/>
  <c r="T383" i="1"/>
  <c r="AU382" i="1"/>
  <c r="AT382" i="1"/>
  <c r="AS382" i="1"/>
  <c r="AR382" i="1"/>
  <c r="AQ382" i="1"/>
  <c r="AP382" i="1"/>
  <c r="AO382" i="1"/>
  <c r="AN382" i="1"/>
  <c r="AM382" i="1"/>
  <c r="AL382" i="1"/>
  <c r="AK382" i="1"/>
  <c r="AJ382" i="1"/>
  <c r="AI382" i="1"/>
  <c r="T382" i="1"/>
  <c r="AU381" i="1"/>
  <c r="AT381" i="1"/>
  <c r="AS381" i="1"/>
  <c r="AR381" i="1"/>
  <c r="AQ381" i="1"/>
  <c r="AP381" i="1"/>
  <c r="AO381" i="1"/>
  <c r="AN381" i="1"/>
  <c r="AM381" i="1"/>
  <c r="AL381" i="1"/>
  <c r="AK381" i="1"/>
  <c r="AJ381" i="1"/>
  <c r="AI381" i="1"/>
  <c r="T381" i="1"/>
  <c r="AU380" i="1"/>
  <c r="AT380" i="1"/>
  <c r="AS380" i="1"/>
  <c r="AR380" i="1"/>
  <c r="AQ380" i="1"/>
  <c r="AP380" i="1"/>
  <c r="AO380" i="1"/>
  <c r="AN380" i="1"/>
  <c r="AM380" i="1"/>
  <c r="AL380" i="1"/>
  <c r="AK380" i="1"/>
  <c r="AJ380" i="1"/>
  <c r="AI380" i="1"/>
  <c r="T380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T379" i="1"/>
  <c r="S379" i="1"/>
  <c r="AU378" i="1"/>
  <c r="AT378" i="1"/>
  <c r="AS378" i="1"/>
  <c r="AR378" i="1"/>
  <c r="AQ378" i="1"/>
  <c r="AP378" i="1"/>
  <c r="AO378" i="1"/>
  <c r="AN378" i="1"/>
  <c r="AM378" i="1"/>
  <c r="AL378" i="1"/>
  <c r="AK378" i="1"/>
  <c r="AJ378" i="1"/>
  <c r="AI378" i="1"/>
  <c r="T378" i="1"/>
  <c r="AU377" i="1"/>
  <c r="AT377" i="1"/>
  <c r="AS377" i="1"/>
  <c r="AR377" i="1"/>
  <c r="AQ377" i="1"/>
  <c r="AP377" i="1"/>
  <c r="AO377" i="1"/>
  <c r="AN377" i="1"/>
  <c r="AM377" i="1"/>
  <c r="AL377" i="1"/>
  <c r="AK377" i="1"/>
  <c r="AJ377" i="1"/>
  <c r="AI377" i="1"/>
  <c r="T377" i="1"/>
  <c r="AU376" i="1"/>
  <c r="AT376" i="1"/>
  <c r="AS376" i="1"/>
  <c r="AR376" i="1"/>
  <c r="AQ376" i="1"/>
  <c r="AP376" i="1"/>
  <c r="AO376" i="1"/>
  <c r="AN376" i="1"/>
  <c r="AM376" i="1"/>
  <c r="AL376" i="1"/>
  <c r="AK376" i="1"/>
  <c r="AJ376" i="1"/>
  <c r="AI376" i="1"/>
  <c r="T376" i="1"/>
  <c r="AU375" i="1"/>
  <c r="AT375" i="1"/>
  <c r="AS375" i="1"/>
  <c r="AR375" i="1"/>
  <c r="AQ375" i="1"/>
  <c r="AP375" i="1"/>
  <c r="AO375" i="1"/>
  <c r="AN375" i="1"/>
  <c r="AM375" i="1"/>
  <c r="AL375" i="1"/>
  <c r="AK375" i="1"/>
  <c r="AJ375" i="1"/>
  <c r="AI375" i="1"/>
  <c r="AH375" i="1"/>
  <c r="T375" i="1"/>
  <c r="S375" i="1"/>
  <c r="AU374" i="1"/>
  <c r="AT374" i="1"/>
  <c r="AS374" i="1"/>
  <c r="AR374" i="1"/>
  <c r="AQ374" i="1"/>
  <c r="AP374" i="1"/>
  <c r="AO374" i="1"/>
  <c r="AN374" i="1"/>
  <c r="AM374" i="1"/>
  <c r="AL374" i="1"/>
  <c r="AK374" i="1"/>
  <c r="AJ374" i="1"/>
  <c r="AI374" i="1"/>
  <c r="T374" i="1"/>
  <c r="AU373" i="1"/>
  <c r="AT373" i="1"/>
  <c r="AS373" i="1"/>
  <c r="AR373" i="1"/>
  <c r="AQ373" i="1"/>
  <c r="AP373" i="1"/>
  <c r="AO373" i="1"/>
  <c r="AN373" i="1"/>
  <c r="AM373" i="1"/>
  <c r="AL373" i="1"/>
  <c r="AK373" i="1"/>
  <c r="AJ373" i="1"/>
  <c r="AI373" i="1"/>
  <c r="T373" i="1"/>
  <c r="AU372" i="1"/>
  <c r="AT372" i="1"/>
  <c r="AS372" i="1"/>
  <c r="AR372" i="1"/>
  <c r="AQ372" i="1"/>
  <c r="AP372" i="1"/>
  <c r="AO372" i="1"/>
  <c r="AN372" i="1"/>
  <c r="AM372" i="1"/>
  <c r="AL372" i="1"/>
  <c r="AK372" i="1"/>
  <c r="AJ372" i="1"/>
  <c r="AI372" i="1"/>
  <c r="T372" i="1"/>
  <c r="AU371" i="1"/>
  <c r="AT371" i="1"/>
  <c r="AS371" i="1"/>
  <c r="AR371" i="1"/>
  <c r="AQ371" i="1"/>
  <c r="AP371" i="1"/>
  <c r="AO371" i="1"/>
  <c r="AN371" i="1"/>
  <c r="AM371" i="1"/>
  <c r="AL371" i="1"/>
  <c r="AK371" i="1"/>
  <c r="AJ371" i="1"/>
  <c r="AI371" i="1"/>
  <c r="AH371" i="1"/>
  <c r="T371" i="1"/>
  <c r="S371" i="1"/>
  <c r="AU370" i="1"/>
  <c r="AT370" i="1"/>
  <c r="AS370" i="1"/>
  <c r="AR370" i="1"/>
  <c r="AQ370" i="1"/>
  <c r="AP370" i="1"/>
  <c r="AO370" i="1"/>
  <c r="AN370" i="1"/>
  <c r="AM370" i="1"/>
  <c r="AL370" i="1"/>
  <c r="AK370" i="1"/>
  <c r="AJ370" i="1"/>
  <c r="AI370" i="1"/>
  <c r="T370" i="1"/>
  <c r="AU369" i="1"/>
  <c r="AT369" i="1"/>
  <c r="AS369" i="1"/>
  <c r="AR369" i="1"/>
  <c r="AQ369" i="1"/>
  <c r="AP369" i="1"/>
  <c r="AO369" i="1"/>
  <c r="AN369" i="1"/>
  <c r="AM369" i="1"/>
  <c r="AL369" i="1"/>
  <c r="AK369" i="1"/>
  <c r="AJ369" i="1"/>
  <c r="AI369" i="1"/>
  <c r="T369" i="1"/>
  <c r="AU368" i="1"/>
  <c r="AT368" i="1"/>
  <c r="AS368" i="1"/>
  <c r="AR368" i="1"/>
  <c r="AQ368" i="1"/>
  <c r="AP368" i="1"/>
  <c r="AO368" i="1"/>
  <c r="AN368" i="1"/>
  <c r="AM368" i="1"/>
  <c r="AL368" i="1"/>
  <c r="AK368" i="1"/>
  <c r="AJ368" i="1"/>
  <c r="AI368" i="1"/>
  <c r="T368" i="1"/>
  <c r="AU367" i="1"/>
  <c r="AT367" i="1"/>
  <c r="AS367" i="1"/>
  <c r="AR367" i="1"/>
  <c r="AQ367" i="1"/>
  <c r="AP367" i="1"/>
  <c r="AO367" i="1"/>
  <c r="AN367" i="1"/>
  <c r="AM367" i="1"/>
  <c r="AL367" i="1"/>
  <c r="AK367" i="1"/>
  <c r="AJ367" i="1"/>
  <c r="AI367" i="1"/>
  <c r="AH367" i="1"/>
  <c r="T367" i="1"/>
  <c r="S367" i="1"/>
  <c r="AU366" i="1"/>
  <c r="AT366" i="1"/>
  <c r="AS366" i="1"/>
  <c r="AR366" i="1"/>
  <c r="AQ366" i="1"/>
  <c r="AP366" i="1"/>
  <c r="AO366" i="1"/>
  <c r="AN366" i="1"/>
  <c r="AM366" i="1"/>
  <c r="AL366" i="1"/>
  <c r="AK366" i="1"/>
  <c r="AJ366" i="1"/>
  <c r="AI366" i="1"/>
  <c r="T366" i="1"/>
  <c r="AU365" i="1"/>
  <c r="AT365" i="1"/>
  <c r="AS365" i="1"/>
  <c r="AR365" i="1"/>
  <c r="AQ365" i="1"/>
  <c r="AP365" i="1"/>
  <c r="AO365" i="1"/>
  <c r="AN365" i="1"/>
  <c r="AM365" i="1"/>
  <c r="AL365" i="1"/>
  <c r="AK365" i="1"/>
  <c r="AJ365" i="1"/>
  <c r="AI365" i="1"/>
  <c r="T365" i="1"/>
  <c r="AU364" i="1"/>
  <c r="AT364" i="1"/>
  <c r="AS364" i="1"/>
  <c r="AR364" i="1"/>
  <c r="AQ364" i="1"/>
  <c r="AP364" i="1"/>
  <c r="AO364" i="1"/>
  <c r="AN364" i="1"/>
  <c r="AM364" i="1"/>
  <c r="AL364" i="1"/>
  <c r="AK364" i="1"/>
  <c r="AJ364" i="1"/>
  <c r="AI364" i="1"/>
  <c r="T364" i="1"/>
  <c r="AU363" i="1"/>
  <c r="AT363" i="1"/>
  <c r="AS363" i="1"/>
  <c r="AR363" i="1"/>
  <c r="AQ363" i="1"/>
  <c r="AP363" i="1"/>
  <c r="AO363" i="1"/>
  <c r="AN363" i="1"/>
  <c r="AM363" i="1"/>
  <c r="AL363" i="1"/>
  <c r="AK363" i="1"/>
  <c r="AJ363" i="1"/>
  <c r="AI363" i="1"/>
  <c r="AH363" i="1"/>
  <c r="T363" i="1"/>
  <c r="S363" i="1"/>
  <c r="AU362" i="1"/>
  <c r="AT362" i="1"/>
  <c r="AS362" i="1"/>
  <c r="AR362" i="1"/>
  <c r="AQ362" i="1"/>
  <c r="AP362" i="1"/>
  <c r="AO362" i="1"/>
  <c r="AN362" i="1"/>
  <c r="AM362" i="1"/>
  <c r="AL362" i="1"/>
  <c r="AK362" i="1"/>
  <c r="AJ362" i="1"/>
  <c r="AF362" i="1"/>
  <c r="AE362" i="1"/>
  <c r="AD362" i="1"/>
  <c r="AC362" i="1"/>
  <c r="AB362" i="1"/>
  <c r="AA362" i="1"/>
  <c r="Z362" i="1"/>
  <c r="Y362" i="1"/>
  <c r="X362" i="1"/>
  <c r="W362" i="1"/>
  <c r="V362" i="1"/>
  <c r="U362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H359" i="1"/>
  <c r="S359" i="1"/>
  <c r="AU358" i="1"/>
  <c r="AT358" i="1"/>
  <c r="AS358" i="1"/>
  <c r="AR358" i="1"/>
  <c r="AQ358" i="1"/>
  <c r="AP358" i="1"/>
  <c r="AO358" i="1"/>
  <c r="AN358" i="1"/>
  <c r="AM358" i="1"/>
  <c r="AL358" i="1"/>
  <c r="AK358" i="1"/>
  <c r="AJ358" i="1"/>
  <c r="AI358" i="1"/>
  <c r="T358" i="1"/>
  <c r="AU357" i="1"/>
  <c r="AT357" i="1"/>
  <c r="AS357" i="1"/>
  <c r="AR357" i="1"/>
  <c r="AQ357" i="1"/>
  <c r="AP357" i="1"/>
  <c r="AO357" i="1"/>
  <c r="AN357" i="1"/>
  <c r="AM357" i="1"/>
  <c r="AL357" i="1"/>
  <c r="AK357" i="1"/>
  <c r="AJ357" i="1"/>
  <c r="AI357" i="1"/>
  <c r="AH357" i="1"/>
  <c r="T357" i="1"/>
  <c r="S357" i="1"/>
  <c r="AU356" i="1"/>
  <c r="AT356" i="1"/>
  <c r="AS356" i="1"/>
  <c r="AR356" i="1"/>
  <c r="AQ356" i="1"/>
  <c r="AP356" i="1"/>
  <c r="AO356" i="1"/>
  <c r="AN356" i="1"/>
  <c r="AM356" i="1"/>
  <c r="AL356" i="1"/>
  <c r="AK356" i="1"/>
  <c r="AJ356" i="1"/>
  <c r="AI356" i="1"/>
  <c r="T356" i="1"/>
  <c r="AU355" i="1"/>
  <c r="AT355" i="1"/>
  <c r="AS355" i="1"/>
  <c r="AR355" i="1"/>
  <c r="AQ355" i="1"/>
  <c r="AP355" i="1"/>
  <c r="AO355" i="1"/>
  <c r="AN355" i="1"/>
  <c r="AM355" i="1"/>
  <c r="AL355" i="1"/>
  <c r="AK355" i="1"/>
  <c r="AJ355" i="1"/>
  <c r="AI355" i="1"/>
  <c r="T355" i="1"/>
  <c r="AU354" i="1"/>
  <c r="AT354" i="1"/>
  <c r="AS354" i="1"/>
  <c r="AR354" i="1"/>
  <c r="AQ354" i="1"/>
  <c r="AP354" i="1"/>
  <c r="AO354" i="1"/>
  <c r="AN354" i="1"/>
  <c r="AM354" i="1"/>
  <c r="AL354" i="1"/>
  <c r="AK354" i="1"/>
  <c r="AJ354" i="1"/>
  <c r="AI354" i="1"/>
  <c r="T354" i="1"/>
  <c r="AU353" i="1"/>
  <c r="AT353" i="1"/>
  <c r="AS353" i="1"/>
  <c r="AR353" i="1"/>
  <c r="AQ353" i="1"/>
  <c r="AP353" i="1"/>
  <c r="AO353" i="1"/>
  <c r="AN353" i="1"/>
  <c r="AM353" i="1"/>
  <c r="AL353" i="1"/>
  <c r="AK353" i="1"/>
  <c r="AJ353" i="1"/>
  <c r="AI353" i="1"/>
  <c r="T353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T352" i="1"/>
  <c r="S352" i="1"/>
  <c r="AU351" i="1"/>
  <c r="AT351" i="1"/>
  <c r="AS351" i="1"/>
  <c r="AR351" i="1"/>
  <c r="AQ351" i="1"/>
  <c r="AP351" i="1"/>
  <c r="AO351" i="1"/>
  <c r="AN351" i="1"/>
  <c r="AM351" i="1"/>
  <c r="AL351" i="1"/>
  <c r="AK351" i="1"/>
  <c r="AJ351" i="1"/>
  <c r="AI351" i="1"/>
  <c r="T351" i="1"/>
  <c r="AU350" i="1"/>
  <c r="AT350" i="1"/>
  <c r="AS350" i="1"/>
  <c r="AR350" i="1"/>
  <c r="AQ350" i="1"/>
  <c r="AP350" i="1"/>
  <c r="AO350" i="1"/>
  <c r="AN350" i="1"/>
  <c r="AM350" i="1"/>
  <c r="AL350" i="1"/>
  <c r="AK350" i="1"/>
  <c r="AJ350" i="1"/>
  <c r="AI350" i="1"/>
  <c r="T350" i="1"/>
  <c r="AU349" i="1"/>
  <c r="AT349" i="1"/>
  <c r="AS349" i="1"/>
  <c r="AR349" i="1"/>
  <c r="AQ349" i="1"/>
  <c r="AP349" i="1"/>
  <c r="AO349" i="1"/>
  <c r="AN349" i="1"/>
  <c r="AM349" i="1"/>
  <c r="AL349" i="1"/>
  <c r="AK349" i="1"/>
  <c r="AJ349" i="1"/>
  <c r="AI349" i="1"/>
  <c r="T349" i="1"/>
  <c r="AU348" i="1"/>
  <c r="AT348" i="1"/>
  <c r="AS348" i="1"/>
  <c r="AR348" i="1"/>
  <c r="AQ348" i="1"/>
  <c r="AP348" i="1"/>
  <c r="AO348" i="1"/>
  <c r="AN348" i="1"/>
  <c r="AM348" i="1"/>
  <c r="AL348" i="1"/>
  <c r="AK348" i="1"/>
  <c r="AJ348" i="1"/>
  <c r="AI348" i="1"/>
  <c r="AH348" i="1"/>
  <c r="T348" i="1"/>
  <c r="S348" i="1"/>
  <c r="AU347" i="1"/>
  <c r="AT347" i="1"/>
  <c r="AS347" i="1"/>
  <c r="AR347" i="1"/>
  <c r="AQ347" i="1"/>
  <c r="AP347" i="1"/>
  <c r="AO347" i="1"/>
  <c r="AN347" i="1"/>
  <c r="AM347" i="1"/>
  <c r="AL347" i="1"/>
  <c r="AK347" i="1"/>
  <c r="AJ347" i="1"/>
  <c r="AI347" i="1"/>
  <c r="T347" i="1"/>
  <c r="AU346" i="1"/>
  <c r="AT346" i="1"/>
  <c r="AS346" i="1"/>
  <c r="AR346" i="1"/>
  <c r="AQ346" i="1"/>
  <c r="AP346" i="1"/>
  <c r="AO346" i="1"/>
  <c r="AN346" i="1"/>
  <c r="AM346" i="1"/>
  <c r="AL346" i="1"/>
  <c r="AK346" i="1"/>
  <c r="AJ346" i="1"/>
  <c r="AI346" i="1"/>
  <c r="T346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T345" i="1"/>
  <c r="AU344" i="1"/>
  <c r="AT344" i="1"/>
  <c r="AS344" i="1"/>
  <c r="AR344" i="1"/>
  <c r="AQ344" i="1"/>
  <c r="AP344" i="1"/>
  <c r="AO344" i="1"/>
  <c r="AN344" i="1"/>
  <c r="AM344" i="1"/>
  <c r="AL344" i="1"/>
  <c r="AK344" i="1"/>
  <c r="AJ344" i="1"/>
  <c r="AI344" i="1"/>
  <c r="T344" i="1"/>
  <c r="AU343" i="1"/>
  <c r="AT343" i="1"/>
  <c r="AS343" i="1"/>
  <c r="AR343" i="1"/>
  <c r="AQ343" i="1"/>
  <c r="AP343" i="1"/>
  <c r="AO343" i="1"/>
  <c r="AN343" i="1"/>
  <c r="AM343" i="1"/>
  <c r="AL343" i="1"/>
  <c r="AK343" i="1"/>
  <c r="AJ343" i="1"/>
  <c r="AI343" i="1"/>
  <c r="T343" i="1"/>
  <c r="AU342" i="1"/>
  <c r="AT342" i="1"/>
  <c r="AS342" i="1"/>
  <c r="AR342" i="1"/>
  <c r="AQ342" i="1"/>
  <c r="AP342" i="1"/>
  <c r="AO342" i="1"/>
  <c r="AN342" i="1"/>
  <c r="AM342" i="1"/>
  <c r="AL342" i="1"/>
  <c r="AK342" i="1"/>
  <c r="AJ342" i="1"/>
  <c r="AI342" i="1"/>
  <c r="AH342" i="1"/>
  <c r="T342" i="1"/>
  <c r="S342" i="1"/>
  <c r="AU341" i="1"/>
  <c r="AT341" i="1"/>
  <c r="AS341" i="1"/>
  <c r="AR341" i="1"/>
  <c r="AQ341" i="1"/>
  <c r="AP341" i="1"/>
  <c r="AO341" i="1"/>
  <c r="AN341" i="1"/>
  <c r="AM341" i="1"/>
  <c r="AL341" i="1"/>
  <c r="AK341" i="1"/>
  <c r="AJ341" i="1"/>
  <c r="AI341" i="1"/>
  <c r="T341" i="1"/>
  <c r="AU340" i="1"/>
  <c r="AT340" i="1"/>
  <c r="AS340" i="1"/>
  <c r="AR340" i="1"/>
  <c r="AQ340" i="1"/>
  <c r="AP340" i="1"/>
  <c r="AO340" i="1"/>
  <c r="AN340" i="1"/>
  <c r="AM340" i="1"/>
  <c r="AL340" i="1"/>
  <c r="AK340" i="1"/>
  <c r="AJ340" i="1"/>
  <c r="AI340" i="1"/>
  <c r="T340" i="1"/>
  <c r="AU339" i="1"/>
  <c r="AT339" i="1"/>
  <c r="AS339" i="1"/>
  <c r="AR339" i="1"/>
  <c r="AQ339" i="1"/>
  <c r="AP339" i="1"/>
  <c r="AO339" i="1"/>
  <c r="AN339" i="1"/>
  <c r="AM339" i="1"/>
  <c r="AL339" i="1"/>
  <c r="AK339" i="1"/>
  <c r="AJ339" i="1"/>
  <c r="AI339" i="1"/>
  <c r="T339" i="1"/>
  <c r="AU338" i="1"/>
  <c r="AT338" i="1"/>
  <c r="AS338" i="1"/>
  <c r="AR338" i="1"/>
  <c r="AQ338" i="1"/>
  <c r="AP338" i="1"/>
  <c r="AO338" i="1"/>
  <c r="AN338" i="1"/>
  <c r="AM338" i="1"/>
  <c r="AL338" i="1"/>
  <c r="AK338" i="1"/>
  <c r="AJ338" i="1"/>
  <c r="AI338" i="1"/>
  <c r="T338" i="1"/>
  <c r="AU337" i="1"/>
  <c r="AT337" i="1"/>
  <c r="AS337" i="1"/>
  <c r="AR337" i="1"/>
  <c r="AQ337" i="1"/>
  <c r="AP337" i="1"/>
  <c r="AO337" i="1"/>
  <c r="AN337" i="1"/>
  <c r="AM337" i="1"/>
  <c r="AL337" i="1"/>
  <c r="AK337" i="1"/>
  <c r="AJ337" i="1"/>
  <c r="AI337" i="1"/>
  <c r="T337" i="1"/>
  <c r="AU336" i="1"/>
  <c r="AT336" i="1"/>
  <c r="AS336" i="1"/>
  <c r="AR336" i="1"/>
  <c r="AQ336" i="1"/>
  <c r="AP336" i="1"/>
  <c r="AO336" i="1"/>
  <c r="AN336" i="1"/>
  <c r="AM336" i="1"/>
  <c r="AL336" i="1"/>
  <c r="AK336" i="1"/>
  <c r="AJ336" i="1"/>
  <c r="AI336" i="1"/>
  <c r="T336" i="1"/>
  <c r="AU335" i="1"/>
  <c r="AT335" i="1"/>
  <c r="AS335" i="1"/>
  <c r="AR335" i="1"/>
  <c r="AQ335" i="1"/>
  <c r="AP335" i="1"/>
  <c r="AO335" i="1"/>
  <c r="AN335" i="1"/>
  <c r="AM335" i="1"/>
  <c r="AL335" i="1"/>
  <c r="AK335" i="1"/>
  <c r="AJ335" i="1"/>
  <c r="AI335" i="1"/>
  <c r="AH335" i="1"/>
  <c r="T335" i="1"/>
  <c r="S335" i="1"/>
  <c r="AU334" i="1"/>
  <c r="AT334" i="1"/>
  <c r="AS334" i="1"/>
  <c r="AR334" i="1"/>
  <c r="AQ334" i="1"/>
  <c r="AP334" i="1"/>
  <c r="AO334" i="1"/>
  <c r="AN334" i="1"/>
  <c r="AM334" i="1"/>
  <c r="AL334" i="1"/>
  <c r="AK334" i="1"/>
  <c r="AJ334" i="1"/>
  <c r="AI334" i="1"/>
  <c r="T334" i="1"/>
  <c r="AU333" i="1"/>
  <c r="AT333" i="1"/>
  <c r="AS333" i="1"/>
  <c r="AR333" i="1"/>
  <c r="AQ333" i="1"/>
  <c r="AP333" i="1"/>
  <c r="AO333" i="1"/>
  <c r="AN333" i="1"/>
  <c r="AM333" i="1"/>
  <c r="AL333" i="1"/>
  <c r="AK333" i="1"/>
  <c r="AJ333" i="1"/>
  <c r="AI333" i="1"/>
  <c r="T333" i="1"/>
  <c r="AU332" i="1"/>
  <c r="AT332" i="1"/>
  <c r="AS332" i="1"/>
  <c r="AR332" i="1"/>
  <c r="AQ332" i="1"/>
  <c r="AP332" i="1"/>
  <c r="AO332" i="1"/>
  <c r="AN332" i="1"/>
  <c r="AM332" i="1"/>
  <c r="AL332" i="1"/>
  <c r="AK332" i="1"/>
  <c r="AJ332" i="1"/>
  <c r="AI332" i="1"/>
  <c r="T332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T331" i="1"/>
  <c r="S331" i="1"/>
  <c r="AU330" i="1"/>
  <c r="AT330" i="1"/>
  <c r="AS330" i="1"/>
  <c r="AR330" i="1"/>
  <c r="AQ330" i="1"/>
  <c r="AP330" i="1"/>
  <c r="AO330" i="1"/>
  <c r="AN330" i="1"/>
  <c r="AM330" i="1"/>
  <c r="AL330" i="1"/>
  <c r="AK330" i="1"/>
  <c r="AJ330" i="1"/>
  <c r="AI330" i="1"/>
  <c r="T330" i="1"/>
  <c r="AU329" i="1"/>
  <c r="AT329" i="1"/>
  <c r="AS329" i="1"/>
  <c r="AR329" i="1"/>
  <c r="AQ329" i="1"/>
  <c r="AP329" i="1"/>
  <c r="AO329" i="1"/>
  <c r="AN329" i="1"/>
  <c r="AM329" i="1"/>
  <c r="AL329" i="1"/>
  <c r="AK329" i="1"/>
  <c r="AJ329" i="1"/>
  <c r="AI329" i="1"/>
  <c r="T329" i="1"/>
  <c r="AU328" i="1"/>
  <c r="AT328" i="1"/>
  <c r="AS328" i="1"/>
  <c r="AR328" i="1"/>
  <c r="AQ328" i="1"/>
  <c r="AP328" i="1"/>
  <c r="AO328" i="1"/>
  <c r="AN328" i="1"/>
  <c r="AM328" i="1"/>
  <c r="AL328" i="1"/>
  <c r="AK328" i="1"/>
  <c r="AJ328" i="1"/>
  <c r="AI328" i="1"/>
  <c r="T328" i="1"/>
  <c r="AU327" i="1"/>
  <c r="AT327" i="1"/>
  <c r="AS327" i="1"/>
  <c r="AR327" i="1"/>
  <c r="AQ327" i="1"/>
  <c r="AP327" i="1"/>
  <c r="AO327" i="1"/>
  <c r="AN327" i="1"/>
  <c r="AM327" i="1"/>
  <c r="AL327" i="1"/>
  <c r="AK327" i="1"/>
  <c r="AJ327" i="1"/>
  <c r="AI327" i="1"/>
  <c r="AH327" i="1"/>
  <c r="T327" i="1"/>
  <c r="S327" i="1"/>
  <c r="AU326" i="1"/>
  <c r="AT326" i="1"/>
  <c r="AS326" i="1"/>
  <c r="AR326" i="1"/>
  <c r="AQ326" i="1"/>
  <c r="AP326" i="1"/>
  <c r="AO326" i="1"/>
  <c r="AN326" i="1"/>
  <c r="AM326" i="1"/>
  <c r="AL326" i="1"/>
  <c r="AK326" i="1"/>
  <c r="AJ326" i="1"/>
  <c r="AI326" i="1"/>
  <c r="T326" i="1"/>
  <c r="AU325" i="1"/>
  <c r="AT325" i="1"/>
  <c r="AS325" i="1"/>
  <c r="AR325" i="1"/>
  <c r="AQ325" i="1"/>
  <c r="AP325" i="1"/>
  <c r="AO325" i="1"/>
  <c r="AN325" i="1"/>
  <c r="AM325" i="1"/>
  <c r="AL325" i="1"/>
  <c r="AK325" i="1"/>
  <c r="AJ325" i="1"/>
  <c r="AI325" i="1"/>
  <c r="T325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T324" i="1"/>
  <c r="AU323" i="1"/>
  <c r="AT323" i="1"/>
  <c r="AS323" i="1"/>
  <c r="AR323" i="1"/>
  <c r="AQ323" i="1"/>
  <c r="AP323" i="1"/>
  <c r="AO323" i="1"/>
  <c r="AN323" i="1"/>
  <c r="AM323" i="1"/>
  <c r="AL323" i="1"/>
  <c r="AK323" i="1"/>
  <c r="AJ323" i="1"/>
  <c r="AI323" i="1"/>
  <c r="AH323" i="1"/>
  <c r="T323" i="1"/>
  <c r="S323" i="1"/>
  <c r="AU322" i="1"/>
  <c r="AT322" i="1"/>
  <c r="AS322" i="1"/>
  <c r="AR322" i="1"/>
  <c r="AQ322" i="1"/>
  <c r="AP322" i="1"/>
  <c r="AO322" i="1"/>
  <c r="AN322" i="1"/>
  <c r="AM322" i="1"/>
  <c r="AL322" i="1"/>
  <c r="AK322" i="1"/>
  <c r="AJ322" i="1"/>
  <c r="AI322" i="1"/>
  <c r="T322" i="1"/>
  <c r="AU321" i="1"/>
  <c r="AT321" i="1"/>
  <c r="AS321" i="1"/>
  <c r="AR321" i="1"/>
  <c r="AQ321" i="1"/>
  <c r="AP321" i="1"/>
  <c r="AO321" i="1"/>
  <c r="AN321" i="1"/>
  <c r="AM321" i="1"/>
  <c r="AL321" i="1"/>
  <c r="AK321" i="1"/>
  <c r="AJ321" i="1"/>
  <c r="AI321" i="1"/>
  <c r="T321" i="1"/>
  <c r="AU320" i="1"/>
  <c r="AT320" i="1"/>
  <c r="AS320" i="1"/>
  <c r="AR320" i="1"/>
  <c r="AQ320" i="1"/>
  <c r="AP320" i="1"/>
  <c r="AO320" i="1"/>
  <c r="AN320" i="1"/>
  <c r="AM320" i="1"/>
  <c r="AL320" i="1"/>
  <c r="AK320" i="1"/>
  <c r="AJ320" i="1"/>
  <c r="AI320" i="1"/>
  <c r="T320" i="1"/>
  <c r="AU319" i="1"/>
  <c r="AT319" i="1"/>
  <c r="AS319" i="1"/>
  <c r="AR319" i="1"/>
  <c r="AQ319" i="1"/>
  <c r="AP319" i="1"/>
  <c r="AO319" i="1"/>
  <c r="AN319" i="1"/>
  <c r="AM319" i="1"/>
  <c r="AL319" i="1"/>
  <c r="AK319" i="1"/>
  <c r="AJ319" i="1"/>
  <c r="AI319" i="1"/>
  <c r="AH319" i="1"/>
  <c r="T319" i="1"/>
  <c r="S319" i="1"/>
  <c r="AU318" i="1"/>
  <c r="AT318" i="1"/>
  <c r="AS318" i="1"/>
  <c r="AR318" i="1"/>
  <c r="AQ318" i="1"/>
  <c r="AP318" i="1"/>
  <c r="AO318" i="1"/>
  <c r="AN318" i="1"/>
  <c r="AM318" i="1"/>
  <c r="AL318" i="1"/>
  <c r="AK318" i="1"/>
  <c r="AJ318" i="1"/>
  <c r="AF318" i="1"/>
  <c r="AE318" i="1"/>
  <c r="AD318" i="1"/>
  <c r="AC318" i="1"/>
  <c r="AB318" i="1"/>
  <c r="AA318" i="1"/>
  <c r="Z318" i="1"/>
  <c r="Y318" i="1"/>
  <c r="X318" i="1"/>
  <c r="W318" i="1"/>
  <c r="V318" i="1"/>
  <c r="U318" i="1"/>
  <c r="AU315" i="1"/>
  <c r="AT315" i="1"/>
  <c r="AS315" i="1"/>
  <c r="AR315" i="1"/>
  <c r="AQ315" i="1"/>
  <c r="AP315" i="1"/>
  <c r="AO315" i="1"/>
  <c r="AN315" i="1"/>
  <c r="AM315" i="1"/>
  <c r="AL315" i="1"/>
  <c r="AK315" i="1"/>
  <c r="AJ315" i="1"/>
  <c r="AH315" i="1"/>
  <c r="S315" i="1"/>
  <c r="AU314" i="1"/>
  <c r="AT314" i="1"/>
  <c r="AS314" i="1"/>
  <c r="AR314" i="1"/>
  <c r="AQ314" i="1"/>
  <c r="AP314" i="1"/>
  <c r="AO314" i="1"/>
  <c r="AN314" i="1"/>
  <c r="AM314" i="1"/>
  <c r="AL314" i="1"/>
  <c r="AK314" i="1"/>
  <c r="AJ314" i="1"/>
  <c r="AI314" i="1"/>
  <c r="T314" i="1"/>
  <c r="AU313" i="1"/>
  <c r="AT313" i="1"/>
  <c r="AS313" i="1"/>
  <c r="AR313" i="1"/>
  <c r="AQ313" i="1"/>
  <c r="AP313" i="1"/>
  <c r="AO313" i="1"/>
  <c r="AN313" i="1"/>
  <c r="AM313" i="1"/>
  <c r="AL313" i="1"/>
  <c r="AK313" i="1"/>
  <c r="AJ313" i="1"/>
  <c r="AI313" i="1"/>
  <c r="AH313" i="1"/>
  <c r="T313" i="1"/>
  <c r="S313" i="1"/>
  <c r="AU312" i="1"/>
  <c r="AT312" i="1"/>
  <c r="AS312" i="1"/>
  <c r="AR312" i="1"/>
  <c r="AQ312" i="1"/>
  <c r="AP312" i="1"/>
  <c r="AO312" i="1"/>
  <c r="AN312" i="1"/>
  <c r="AM312" i="1"/>
  <c r="AL312" i="1"/>
  <c r="AK312" i="1"/>
  <c r="AJ312" i="1"/>
  <c r="AI312" i="1"/>
  <c r="T312" i="1"/>
  <c r="AU311" i="1"/>
  <c r="AT311" i="1"/>
  <c r="AS311" i="1"/>
  <c r="AR311" i="1"/>
  <c r="AQ311" i="1"/>
  <c r="AP311" i="1"/>
  <c r="AO311" i="1"/>
  <c r="AN311" i="1"/>
  <c r="AM311" i="1"/>
  <c r="AL311" i="1"/>
  <c r="AK311" i="1"/>
  <c r="AJ311" i="1"/>
  <c r="AI311" i="1"/>
  <c r="T311" i="1"/>
  <c r="AU310" i="1"/>
  <c r="AT310" i="1"/>
  <c r="AS310" i="1"/>
  <c r="AR310" i="1"/>
  <c r="AQ310" i="1"/>
  <c r="AP310" i="1"/>
  <c r="AO310" i="1"/>
  <c r="AN310" i="1"/>
  <c r="AM310" i="1"/>
  <c r="AL310" i="1"/>
  <c r="AK310" i="1"/>
  <c r="AJ310" i="1"/>
  <c r="AI310" i="1"/>
  <c r="T310" i="1"/>
  <c r="AU309" i="1"/>
  <c r="AT309" i="1"/>
  <c r="AS309" i="1"/>
  <c r="AR309" i="1"/>
  <c r="AQ309" i="1"/>
  <c r="AP309" i="1"/>
  <c r="AO309" i="1"/>
  <c r="AN309" i="1"/>
  <c r="AM309" i="1"/>
  <c r="AL309" i="1"/>
  <c r="AK309" i="1"/>
  <c r="AJ309" i="1"/>
  <c r="AI309" i="1"/>
  <c r="T309" i="1"/>
  <c r="AU308" i="1"/>
  <c r="AT308" i="1"/>
  <c r="AS308" i="1"/>
  <c r="AR308" i="1"/>
  <c r="AQ308" i="1"/>
  <c r="AP308" i="1"/>
  <c r="AO308" i="1"/>
  <c r="AN308" i="1"/>
  <c r="AM308" i="1"/>
  <c r="AL308" i="1"/>
  <c r="AK308" i="1"/>
  <c r="AJ308" i="1"/>
  <c r="AI308" i="1"/>
  <c r="AH308" i="1"/>
  <c r="T308" i="1"/>
  <c r="S308" i="1"/>
  <c r="AU307" i="1"/>
  <c r="AT307" i="1"/>
  <c r="AS307" i="1"/>
  <c r="AR307" i="1"/>
  <c r="AQ307" i="1"/>
  <c r="AP307" i="1"/>
  <c r="AO307" i="1"/>
  <c r="AN307" i="1"/>
  <c r="AM307" i="1"/>
  <c r="AL307" i="1"/>
  <c r="AK307" i="1"/>
  <c r="AJ307" i="1"/>
  <c r="AI307" i="1"/>
  <c r="T307" i="1"/>
  <c r="AU306" i="1"/>
  <c r="AT306" i="1"/>
  <c r="AS306" i="1"/>
  <c r="AR306" i="1"/>
  <c r="AQ306" i="1"/>
  <c r="AP306" i="1"/>
  <c r="AO306" i="1"/>
  <c r="AN306" i="1"/>
  <c r="AM306" i="1"/>
  <c r="AL306" i="1"/>
  <c r="AK306" i="1"/>
  <c r="AJ306" i="1"/>
  <c r="AI306" i="1"/>
  <c r="T306" i="1"/>
  <c r="AU305" i="1"/>
  <c r="AT305" i="1"/>
  <c r="AS305" i="1"/>
  <c r="AR305" i="1"/>
  <c r="AQ305" i="1"/>
  <c r="AP305" i="1"/>
  <c r="AO305" i="1"/>
  <c r="AN305" i="1"/>
  <c r="AM305" i="1"/>
  <c r="AL305" i="1"/>
  <c r="AK305" i="1"/>
  <c r="AJ305" i="1"/>
  <c r="AI305" i="1"/>
  <c r="T305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T304" i="1"/>
  <c r="S304" i="1"/>
  <c r="AU303" i="1"/>
  <c r="AT303" i="1"/>
  <c r="AS303" i="1"/>
  <c r="AR303" i="1"/>
  <c r="AQ303" i="1"/>
  <c r="AP303" i="1"/>
  <c r="AO303" i="1"/>
  <c r="AN303" i="1"/>
  <c r="AM303" i="1"/>
  <c r="AL303" i="1"/>
  <c r="AK303" i="1"/>
  <c r="AJ303" i="1"/>
  <c r="AI303" i="1"/>
  <c r="T303" i="1"/>
  <c r="AU302" i="1"/>
  <c r="AT302" i="1"/>
  <c r="AS302" i="1"/>
  <c r="AR302" i="1"/>
  <c r="AQ302" i="1"/>
  <c r="AP302" i="1"/>
  <c r="AO302" i="1"/>
  <c r="AN302" i="1"/>
  <c r="AM302" i="1"/>
  <c r="AL302" i="1"/>
  <c r="AK302" i="1"/>
  <c r="AJ302" i="1"/>
  <c r="AI302" i="1"/>
  <c r="T302" i="1"/>
  <c r="AU301" i="1"/>
  <c r="AT301" i="1"/>
  <c r="AS301" i="1"/>
  <c r="AR301" i="1"/>
  <c r="AQ301" i="1"/>
  <c r="AP301" i="1"/>
  <c r="AO301" i="1"/>
  <c r="AN301" i="1"/>
  <c r="AM301" i="1"/>
  <c r="AL301" i="1"/>
  <c r="AK301" i="1"/>
  <c r="AJ301" i="1"/>
  <c r="AI301" i="1"/>
  <c r="T301" i="1"/>
  <c r="AU300" i="1"/>
  <c r="AT300" i="1"/>
  <c r="AS300" i="1"/>
  <c r="AR300" i="1"/>
  <c r="AQ300" i="1"/>
  <c r="AP300" i="1"/>
  <c r="AO300" i="1"/>
  <c r="AN300" i="1"/>
  <c r="AM300" i="1"/>
  <c r="AL300" i="1"/>
  <c r="AK300" i="1"/>
  <c r="AJ300" i="1"/>
  <c r="AI300" i="1"/>
  <c r="T300" i="1"/>
  <c r="AU299" i="1"/>
  <c r="AT299" i="1"/>
  <c r="AS299" i="1"/>
  <c r="AR299" i="1"/>
  <c r="AQ299" i="1"/>
  <c r="AP299" i="1"/>
  <c r="AO299" i="1"/>
  <c r="AN299" i="1"/>
  <c r="AM299" i="1"/>
  <c r="AL299" i="1"/>
  <c r="AK299" i="1"/>
  <c r="AJ299" i="1"/>
  <c r="AI299" i="1"/>
  <c r="T299" i="1"/>
  <c r="AU298" i="1"/>
  <c r="AT298" i="1"/>
  <c r="AS298" i="1"/>
  <c r="AR298" i="1"/>
  <c r="AQ298" i="1"/>
  <c r="AP298" i="1"/>
  <c r="AO298" i="1"/>
  <c r="AN298" i="1"/>
  <c r="AM298" i="1"/>
  <c r="AL298" i="1"/>
  <c r="AK298" i="1"/>
  <c r="AJ298" i="1"/>
  <c r="AI298" i="1"/>
  <c r="AH298" i="1"/>
  <c r="T298" i="1"/>
  <c r="S298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T297" i="1"/>
  <c r="AU296" i="1"/>
  <c r="AT296" i="1"/>
  <c r="AS296" i="1"/>
  <c r="AR296" i="1"/>
  <c r="AQ296" i="1"/>
  <c r="AP296" i="1"/>
  <c r="AO296" i="1"/>
  <c r="AN296" i="1"/>
  <c r="AM296" i="1"/>
  <c r="AL296" i="1"/>
  <c r="AK296" i="1"/>
  <c r="AJ296" i="1"/>
  <c r="AI296" i="1"/>
  <c r="T296" i="1"/>
  <c r="AU295" i="1"/>
  <c r="AT295" i="1"/>
  <c r="AS295" i="1"/>
  <c r="AR295" i="1"/>
  <c r="AQ295" i="1"/>
  <c r="AP295" i="1"/>
  <c r="AO295" i="1"/>
  <c r="AN295" i="1"/>
  <c r="AM295" i="1"/>
  <c r="AL295" i="1"/>
  <c r="AK295" i="1"/>
  <c r="AJ295" i="1"/>
  <c r="AI295" i="1"/>
  <c r="T295" i="1"/>
  <c r="AU294" i="1"/>
  <c r="AT294" i="1"/>
  <c r="AS294" i="1"/>
  <c r="AR294" i="1"/>
  <c r="AQ294" i="1"/>
  <c r="AP294" i="1"/>
  <c r="AO294" i="1"/>
  <c r="AN294" i="1"/>
  <c r="AM294" i="1"/>
  <c r="AL294" i="1"/>
  <c r="AK294" i="1"/>
  <c r="AJ294" i="1"/>
  <c r="AI294" i="1"/>
  <c r="T294" i="1"/>
  <c r="AU293" i="1"/>
  <c r="AT293" i="1"/>
  <c r="AS293" i="1"/>
  <c r="AR293" i="1"/>
  <c r="AQ293" i="1"/>
  <c r="AP293" i="1"/>
  <c r="AO293" i="1"/>
  <c r="AN293" i="1"/>
  <c r="AM293" i="1"/>
  <c r="AL293" i="1"/>
  <c r="AK293" i="1"/>
  <c r="AJ293" i="1"/>
  <c r="AI293" i="1"/>
  <c r="T293" i="1"/>
  <c r="AU292" i="1"/>
  <c r="AT292" i="1"/>
  <c r="AS292" i="1"/>
  <c r="AR292" i="1"/>
  <c r="AQ292" i="1"/>
  <c r="AP292" i="1"/>
  <c r="AO292" i="1"/>
  <c r="AN292" i="1"/>
  <c r="AM292" i="1"/>
  <c r="AL292" i="1"/>
  <c r="AK292" i="1"/>
  <c r="AJ292" i="1"/>
  <c r="AI292" i="1"/>
  <c r="T292" i="1"/>
  <c r="AU291" i="1"/>
  <c r="AT291" i="1"/>
  <c r="AS291" i="1"/>
  <c r="AR291" i="1"/>
  <c r="AQ291" i="1"/>
  <c r="AP291" i="1"/>
  <c r="AO291" i="1"/>
  <c r="AN291" i="1"/>
  <c r="AM291" i="1"/>
  <c r="AL291" i="1"/>
  <c r="AK291" i="1"/>
  <c r="AJ291" i="1"/>
  <c r="AI291" i="1"/>
  <c r="AH291" i="1"/>
  <c r="T291" i="1"/>
  <c r="S291" i="1"/>
  <c r="AU290" i="1"/>
  <c r="AT290" i="1"/>
  <c r="AS290" i="1"/>
  <c r="AR290" i="1"/>
  <c r="AQ290" i="1"/>
  <c r="AP290" i="1"/>
  <c r="AO290" i="1"/>
  <c r="AN290" i="1"/>
  <c r="AM290" i="1"/>
  <c r="AL290" i="1"/>
  <c r="AK290" i="1"/>
  <c r="AJ290" i="1"/>
  <c r="AI290" i="1"/>
  <c r="T290" i="1"/>
  <c r="AU289" i="1"/>
  <c r="AT289" i="1"/>
  <c r="AS289" i="1"/>
  <c r="AR289" i="1"/>
  <c r="AQ289" i="1"/>
  <c r="AP289" i="1"/>
  <c r="AO289" i="1"/>
  <c r="AN289" i="1"/>
  <c r="AM289" i="1"/>
  <c r="AL289" i="1"/>
  <c r="AK289" i="1"/>
  <c r="AJ289" i="1"/>
  <c r="AI289" i="1"/>
  <c r="T289" i="1"/>
  <c r="AU288" i="1"/>
  <c r="AT288" i="1"/>
  <c r="AS288" i="1"/>
  <c r="AR288" i="1"/>
  <c r="AQ288" i="1"/>
  <c r="AP288" i="1"/>
  <c r="AO288" i="1"/>
  <c r="AN288" i="1"/>
  <c r="AM288" i="1"/>
  <c r="AL288" i="1"/>
  <c r="AK288" i="1"/>
  <c r="AJ288" i="1"/>
  <c r="AI288" i="1"/>
  <c r="T288" i="1"/>
  <c r="AU287" i="1"/>
  <c r="AT287" i="1"/>
  <c r="AS287" i="1"/>
  <c r="AR287" i="1"/>
  <c r="AQ287" i="1"/>
  <c r="AP287" i="1"/>
  <c r="AO287" i="1"/>
  <c r="AN287" i="1"/>
  <c r="AM287" i="1"/>
  <c r="AL287" i="1"/>
  <c r="AK287" i="1"/>
  <c r="AJ287" i="1"/>
  <c r="AI287" i="1"/>
  <c r="AH287" i="1"/>
  <c r="T287" i="1"/>
  <c r="S287" i="1"/>
  <c r="AU286" i="1"/>
  <c r="AT286" i="1"/>
  <c r="AS286" i="1"/>
  <c r="AR286" i="1"/>
  <c r="AQ286" i="1"/>
  <c r="AP286" i="1"/>
  <c r="AO286" i="1"/>
  <c r="AN286" i="1"/>
  <c r="AM286" i="1"/>
  <c r="AL286" i="1"/>
  <c r="AK286" i="1"/>
  <c r="AJ286" i="1"/>
  <c r="AI286" i="1"/>
  <c r="T286" i="1"/>
  <c r="AU285" i="1"/>
  <c r="AT285" i="1"/>
  <c r="AS285" i="1"/>
  <c r="AR285" i="1"/>
  <c r="AQ285" i="1"/>
  <c r="AP285" i="1"/>
  <c r="AO285" i="1"/>
  <c r="AN285" i="1"/>
  <c r="AM285" i="1"/>
  <c r="AL285" i="1"/>
  <c r="AK285" i="1"/>
  <c r="AJ285" i="1"/>
  <c r="AI285" i="1"/>
  <c r="T285" i="1"/>
  <c r="AU284" i="1"/>
  <c r="AT284" i="1"/>
  <c r="AS284" i="1"/>
  <c r="AR284" i="1"/>
  <c r="AQ284" i="1"/>
  <c r="AP284" i="1"/>
  <c r="AO284" i="1"/>
  <c r="AN284" i="1"/>
  <c r="AM284" i="1"/>
  <c r="AL284" i="1"/>
  <c r="AK284" i="1"/>
  <c r="AJ284" i="1"/>
  <c r="AI284" i="1"/>
  <c r="T284" i="1"/>
  <c r="AU283" i="1"/>
  <c r="AT283" i="1"/>
  <c r="AS283" i="1"/>
  <c r="AR283" i="1"/>
  <c r="AQ283" i="1"/>
  <c r="AP283" i="1"/>
  <c r="AO283" i="1"/>
  <c r="AN283" i="1"/>
  <c r="AM283" i="1"/>
  <c r="AL283" i="1"/>
  <c r="AK283" i="1"/>
  <c r="AJ283" i="1"/>
  <c r="AI283" i="1"/>
  <c r="AH283" i="1"/>
  <c r="T283" i="1"/>
  <c r="S283" i="1"/>
  <c r="AU282" i="1"/>
  <c r="AT282" i="1"/>
  <c r="AS282" i="1"/>
  <c r="AR282" i="1"/>
  <c r="AQ282" i="1"/>
  <c r="AP282" i="1"/>
  <c r="AO282" i="1"/>
  <c r="AN282" i="1"/>
  <c r="AM282" i="1"/>
  <c r="AL282" i="1"/>
  <c r="AK282" i="1"/>
  <c r="AJ282" i="1"/>
  <c r="AI282" i="1"/>
  <c r="T282" i="1"/>
  <c r="AU281" i="1"/>
  <c r="AT281" i="1"/>
  <c r="AS281" i="1"/>
  <c r="AR281" i="1"/>
  <c r="AQ281" i="1"/>
  <c r="AP281" i="1"/>
  <c r="AO281" i="1"/>
  <c r="AN281" i="1"/>
  <c r="AM281" i="1"/>
  <c r="AL281" i="1"/>
  <c r="AK281" i="1"/>
  <c r="AJ281" i="1"/>
  <c r="AI281" i="1"/>
  <c r="T281" i="1"/>
  <c r="AU280" i="1"/>
  <c r="AT280" i="1"/>
  <c r="AS280" i="1"/>
  <c r="AR280" i="1"/>
  <c r="AQ280" i="1"/>
  <c r="AP280" i="1"/>
  <c r="AO280" i="1"/>
  <c r="AN280" i="1"/>
  <c r="AM280" i="1"/>
  <c r="AL280" i="1"/>
  <c r="AK280" i="1"/>
  <c r="AJ280" i="1"/>
  <c r="AI280" i="1"/>
  <c r="T280" i="1"/>
  <c r="AU279" i="1"/>
  <c r="AT279" i="1"/>
  <c r="AS279" i="1"/>
  <c r="AR279" i="1"/>
  <c r="AQ279" i="1"/>
  <c r="AP279" i="1"/>
  <c r="AO279" i="1"/>
  <c r="AN279" i="1"/>
  <c r="AM279" i="1"/>
  <c r="AL279" i="1"/>
  <c r="AK279" i="1"/>
  <c r="AJ279" i="1"/>
  <c r="AI279" i="1"/>
  <c r="AH279" i="1"/>
  <c r="T279" i="1"/>
  <c r="S279" i="1"/>
  <c r="AU278" i="1"/>
  <c r="AT278" i="1"/>
  <c r="AS278" i="1"/>
  <c r="AR278" i="1"/>
  <c r="AQ278" i="1"/>
  <c r="AP278" i="1"/>
  <c r="AO278" i="1"/>
  <c r="AN278" i="1"/>
  <c r="AM278" i="1"/>
  <c r="AL278" i="1"/>
  <c r="AK278" i="1"/>
  <c r="AJ278" i="1"/>
  <c r="AI278" i="1"/>
  <c r="T278" i="1"/>
  <c r="AU277" i="1"/>
  <c r="AT277" i="1"/>
  <c r="AS277" i="1"/>
  <c r="AR277" i="1"/>
  <c r="AQ277" i="1"/>
  <c r="AP277" i="1"/>
  <c r="AO277" i="1"/>
  <c r="AN277" i="1"/>
  <c r="AM277" i="1"/>
  <c r="AL277" i="1"/>
  <c r="AK277" i="1"/>
  <c r="AJ277" i="1"/>
  <c r="AI277" i="1"/>
  <c r="T277" i="1"/>
  <c r="AU276" i="1"/>
  <c r="AT276" i="1"/>
  <c r="AS276" i="1"/>
  <c r="AR276" i="1"/>
  <c r="AQ276" i="1"/>
  <c r="AP276" i="1"/>
  <c r="AO276" i="1"/>
  <c r="AN276" i="1"/>
  <c r="AM276" i="1"/>
  <c r="AL276" i="1"/>
  <c r="AK276" i="1"/>
  <c r="AJ276" i="1"/>
  <c r="AI276" i="1"/>
  <c r="T276" i="1"/>
  <c r="AU275" i="1"/>
  <c r="AT275" i="1"/>
  <c r="AS275" i="1"/>
  <c r="AR275" i="1"/>
  <c r="AQ275" i="1"/>
  <c r="AP275" i="1"/>
  <c r="AO275" i="1"/>
  <c r="AN275" i="1"/>
  <c r="AM275" i="1"/>
  <c r="AL275" i="1"/>
  <c r="AK275" i="1"/>
  <c r="AJ275" i="1"/>
  <c r="AI275" i="1"/>
  <c r="AH275" i="1"/>
  <c r="T275" i="1"/>
  <c r="S275" i="1"/>
  <c r="AU274" i="1"/>
  <c r="AT274" i="1"/>
  <c r="AS274" i="1"/>
  <c r="AR274" i="1"/>
  <c r="AQ274" i="1"/>
  <c r="AP274" i="1"/>
  <c r="AO274" i="1"/>
  <c r="AN274" i="1"/>
  <c r="AM274" i="1"/>
  <c r="AL274" i="1"/>
  <c r="AK274" i="1"/>
  <c r="AJ274" i="1"/>
  <c r="AF274" i="1"/>
  <c r="AE274" i="1"/>
  <c r="AD274" i="1"/>
  <c r="AC274" i="1"/>
  <c r="AB274" i="1"/>
  <c r="AA274" i="1"/>
  <c r="Z274" i="1"/>
  <c r="Y274" i="1"/>
  <c r="X274" i="1"/>
  <c r="W274" i="1"/>
  <c r="V274" i="1"/>
  <c r="U274" i="1"/>
  <c r="AU271" i="1"/>
  <c r="AT271" i="1"/>
  <c r="AS271" i="1"/>
  <c r="AR271" i="1"/>
  <c r="AQ271" i="1"/>
  <c r="AP271" i="1"/>
  <c r="AO271" i="1"/>
  <c r="AN271" i="1"/>
  <c r="AM271" i="1"/>
  <c r="AL271" i="1"/>
  <c r="AK271" i="1"/>
  <c r="AJ271" i="1"/>
  <c r="AH271" i="1"/>
  <c r="S271" i="1"/>
  <c r="AU270" i="1"/>
  <c r="AT270" i="1"/>
  <c r="AS270" i="1"/>
  <c r="AR270" i="1"/>
  <c r="AQ270" i="1"/>
  <c r="AP270" i="1"/>
  <c r="AO270" i="1"/>
  <c r="AN270" i="1"/>
  <c r="AM270" i="1"/>
  <c r="AL270" i="1"/>
  <c r="AK270" i="1"/>
  <c r="AJ270" i="1"/>
  <c r="AI270" i="1"/>
  <c r="T270" i="1"/>
  <c r="AU269" i="1"/>
  <c r="AT269" i="1"/>
  <c r="AS269" i="1"/>
  <c r="AR269" i="1"/>
  <c r="AQ269" i="1"/>
  <c r="AP269" i="1"/>
  <c r="AO269" i="1"/>
  <c r="AN269" i="1"/>
  <c r="AM269" i="1"/>
  <c r="AL269" i="1"/>
  <c r="AK269" i="1"/>
  <c r="AJ269" i="1"/>
  <c r="AI269" i="1"/>
  <c r="AH269" i="1"/>
  <c r="T269" i="1"/>
  <c r="S269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T268" i="1"/>
  <c r="AU267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T267" i="1"/>
  <c r="AU266" i="1"/>
  <c r="AT266" i="1"/>
  <c r="AS266" i="1"/>
  <c r="AR266" i="1"/>
  <c r="AQ266" i="1"/>
  <c r="AP266" i="1"/>
  <c r="AO266" i="1"/>
  <c r="AN266" i="1"/>
  <c r="AM266" i="1"/>
  <c r="AL266" i="1"/>
  <c r="AK266" i="1"/>
  <c r="AJ266" i="1"/>
  <c r="AI266" i="1"/>
  <c r="T266" i="1"/>
  <c r="AU265" i="1"/>
  <c r="AT265" i="1"/>
  <c r="AS265" i="1"/>
  <c r="AR265" i="1"/>
  <c r="AQ265" i="1"/>
  <c r="AP265" i="1"/>
  <c r="AO265" i="1"/>
  <c r="AN265" i="1"/>
  <c r="AM265" i="1"/>
  <c r="AL265" i="1"/>
  <c r="AK265" i="1"/>
  <c r="AJ265" i="1"/>
  <c r="AI265" i="1"/>
  <c r="T265" i="1"/>
  <c r="AU264" i="1"/>
  <c r="AT264" i="1"/>
  <c r="AS264" i="1"/>
  <c r="AR264" i="1"/>
  <c r="AQ264" i="1"/>
  <c r="AP264" i="1"/>
  <c r="AO264" i="1"/>
  <c r="AN264" i="1"/>
  <c r="AM264" i="1"/>
  <c r="AL264" i="1"/>
  <c r="AK264" i="1"/>
  <c r="AJ264" i="1"/>
  <c r="AI264" i="1"/>
  <c r="AH264" i="1"/>
  <c r="T264" i="1"/>
  <c r="S264" i="1"/>
  <c r="AU263" i="1"/>
  <c r="AT263" i="1"/>
  <c r="AS263" i="1"/>
  <c r="AR263" i="1"/>
  <c r="AQ263" i="1"/>
  <c r="AP263" i="1"/>
  <c r="AO263" i="1"/>
  <c r="AN263" i="1"/>
  <c r="AM263" i="1"/>
  <c r="AL263" i="1"/>
  <c r="AK263" i="1"/>
  <c r="AJ263" i="1"/>
  <c r="AI263" i="1"/>
  <c r="T263" i="1"/>
  <c r="AU262" i="1"/>
  <c r="AT262" i="1"/>
  <c r="AS262" i="1"/>
  <c r="AR262" i="1"/>
  <c r="AQ262" i="1"/>
  <c r="AP262" i="1"/>
  <c r="AO262" i="1"/>
  <c r="AN262" i="1"/>
  <c r="AM262" i="1"/>
  <c r="AL262" i="1"/>
  <c r="AK262" i="1"/>
  <c r="AJ262" i="1"/>
  <c r="AI262" i="1"/>
  <c r="T262" i="1"/>
  <c r="AU261" i="1"/>
  <c r="AT261" i="1"/>
  <c r="AS261" i="1"/>
  <c r="AR261" i="1"/>
  <c r="AQ261" i="1"/>
  <c r="AP261" i="1"/>
  <c r="AO261" i="1"/>
  <c r="AN261" i="1"/>
  <c r="AM261" i="1"/>
  <c r="AL261" i="1"/>
  <c r="AK261" i="1"/>
  <c r="AJ261" i="1"/>
  <c r="AI261" i="1"/>
  <c r="T261" i="1"/>
  <c r="AU260" i="1"/>
  <c r="AT260" i="1"/>
  <c r="AS260" i="1"/>
  <c r="AR260" i="1"/>
  <c r="AQ260" i="1"/>
  <c r="AP260" i="1"/>
  <c r="AO260" i="1"/>
  <c r="AN260" i="1"/>
  <c r="AM260" i="1"/>
  <c r="AL260" i="1"/>
  <c r="AK260" i="1"/>
  <c r="AJ260" i="1"/>
  <c r="AI260" i="1"/>
  <c r="AH260" i="1"/>
  <c r="T260" i="1"/>
  <c r="S260" i="1"/>
  <c r="AU259" i="1"/>
  <c r="AT259" i="1"/>
  <c r="AS259" i="1"/>
  <c r="AR259" i="1"/>
  <c r="AQ259" i="1"/>
  <c r="AP259" i="1"/>
  <c r="AO259" i="1"/>
  <c r="AN259" i="1"/>
  <c r="AM259" i="1"/>
  <c r="AL259" i="1"/>
  <c r="AK259" i="1"/>
  <c r="AJ259" i="1"/>
  <c r="AI259" i="1"/>
  <c r="T259" i="1"/>
  <c r="AU258" i="1"/>
  <c r="AT258" i="1"/>
  <c r="AS258" i="1"/>
  <c r="AR258" i="1"/>
  <c r="AQ258" i="1"/>
  <c r="AP258" i="1"/>
  <c r="AO258" i="1"/>
  <c r="AN258" i="1"/>
  <c r="AM258" i="1"/>
  <c r="AL258" i="1"/>
  <c r="AK258" i="1"/>
  <c r="AJ258" i="1"/>
  <c r="AI258" i="1"/>
  <c r="T258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T257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T256" i="1"/>
  <c r="AU255" i="1"/>
  <c r="AT255" i="1"/>
  <c r="AS255" i="1"/>
  <c r="AR255" i="1"/>
  <c r="AQ255" i="1"/>
  <c r="AP255" i="1"/>
  <c r="AO255" i="1"/>
  <c r="AN255" i="1"/>
  <c r="AM255" i="1"/>
  <c r="AL255" i="1"/>
  <c r="AK255" i="1"/>
  <c r="AJ255" i="1"/>
  <c r="AI255" i="1"/>
  <c r="T255" i="1"/>
  <c r="AU254" i="1"/>
  <c r="AT254" i="1"/>
  <c r="AS254" i="1"/>
  <c r="AR254" i="1"/>
  <c r="AQ254" i="1"/>
  <c r="AP254" i="1"/>
  <c r="AO254" i="1"/>
  <c r="AN254" i="1"/>
  <c r="AM254" i="1"/>
  <c r="AL254" i="1"/>
  <c r="AK254" i="1"/>
  <c r="AJ254" i="1"/>
  <c r="AI254" i="1"/>
  <c r="AH254" i="1"/>
  <c r="T254" i="1"/>
  <c r="S254" i="1"/>
  <c r="AU253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T253" i="1"/>
  <c r="AU252" i="1"/>
  <c r="AT252" i="1"/>
  <c r="AS252" i="1"/>
  <c r="AR252" i="1"/>
  <c r="AQ252" i="1"/>
  <c r="AP252" i="1"/>
  <c r="AO252" i="1"/>
  <c r="AN252" i="1"/>
  <c r="AM252" i="1"/>
  <c r="AL252" i="1"/>
  <c r="AK252" i="1"/>
  <c r="AJ252" i="1"/>
  <c r="AI252" i="1"/>
  <c r="T252" i="1"/>
  <c r="AU251" i="1"/>
  <c r="AT251" i="1"/>
  <c r="AS251" i="1"/>
  <c r="AR251" i="1"/>
  <c r="AQ251" i="1"/>
  <c r="AP251" i="1"/>
  <c r="AO251" i="1"/>
  <c r="AN251" i="1"/>
  <c r="AM251" i="1"/>
  <c r="AL251" i="1"/>
  <c r="AK251" i="1"/>
  <c r="AJ251" i="1"/>
  <c r="AI251" i="1"/>
  <c r="T251" i="1"/>
  <c r="AU250" i="1"/>
  <c r="AT250" i="1"/>
  <c r="AS250" i="1"/>
  <c r="AR250" i="1"/>
  <c r="AQ250" i="1"/>
  <c r="AP250" i="1"/>
  <c r="AO250" i="1"/>
  <c r="AN250" i="1"/>
  <c r="AM250" i="1"/>
  <c r="AL250" i="1"/>
  <c r="AK250" i="1"/>
  <c r="AJ250" i="1"/>
  <c r="AI250" i="1"/>
  <c r="T250" i="1"/>
  <c r="AU249" i="1"/>
  <c r="AT249" i="1"/>
  <c r="AS249" i="1"/>
  <c r="AR249" i="1"/>
  <c r="AQ249" i="1"/>
  <c r="AP249" i="1"/>
  <c r="AO249" i="1"/>
  <c r="AN249" i="1"/>
  <c r="AM249" i="1"/>
  <c r="AL249" i="1"/>
  <c r="AK249" i="1"/>
  <c r="AJ249" i="1"/>
  <c r="AI249" i="1"/>
  <c r="T249" i="1"/>
  <c r="AU248" i="1"/>
  <c r="AT248" i="1"/>
  <c r="AS248" i="1"/>
  <c r="AR248" i="1"/>
  <c r="AQ248" i="1"/>
  <c r="AP248" i="1"/>
  <c r="AO248" i="1"/>
  <c r="AN248" i="1"/>
  <c r="AM248" i="1"/>
  <c r="AL248" i="1"/>
  <c r="AK248" i="1"/>
  <c r="AJ248" i="1"/>
  <c r="AI248" i="1"/>
  <c r="T248" i="1"/>
  <c r="AU247" i="1"/>
  <c r="AT247" i="1"/>
  <c r="AS247" i="1"/>
  <c r="AR247" i="1"/>
  <c r="AQ247" i="1"/>
  <c r="AP247" i="1"/>
  <c r="AO247" i="1"/>
  <c r="AN247" i="1"/>
  <c r="AM247" i="1"/>
  <c r="AL247" i="1"/>
  <c r="AK247" i="1"/>
  <c r="AJ247" i="1"/>
  <c r="AI247" i="1"/>
  <c r="AH247" i="1"/>
  <c r="T247" i="1"/>
  <c r="S247" i="1"/>
  <c r="AU246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T246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T245" i="1"/>
  <c r="AU244" i="1"/>
  <c r="AT244" i="1"/>
  <c r="AS244" i="1"/>
  <c r="AR244" i="1"/>
  <c r="AQ244" i="1"/>
  <c r="AP244" i="1"/>
  <c r="AO244" i="1"/>
  <c r="AN244" i="1"/>
  <c r="AM244" i="1"/>
  <c r="AL244" i="1"/>
  <c r="AK244" i="1"/>
  <c r="AJ244" i="1"/>
  <c r="AI244" i="1"/>
  <c r="T244" i="1"/>
  <c r="AU243" i="1"/>
  <c r="AT243" i="1"/>
  <c r="AS243" i="1"/>
  <c r="AR243" i="1"/>
  <c r="AQ243" i="1"/>
  <c r="AP243" i="1"/>
  <c r="AO243" i="1"/>
  <c r="AN243" i="1"/>
  <c r="AM243" i="1"/>
  <c r="AL243" i="1"/>
  <c r="AK243" i="1"/>
  <c r="AJ243" i="1"/>
  <c r="AI243" i="1"/>
  <c r="AH243" i="1"/>
  <c r="T243" i="1"/>
  <c r="S243" i="1"/>
  <c r="AU242" i="1"/>
  <c r="AT242" i="1"/>
  <c r="AS242" i="1"/>
  <c r="AR242" i="1"/>
  <c r="AQ242" i="1"/>
  <c r="AP242" i="1"/>
  <c r="AO242" i="1"/>
  <c r="AN242" i="1"/>
  <c r="AM242" i="1"/>
  <c r="AL242" i="1"/>
  <c r="AK242" i="1"/>
  <c r="AJ242" i="1"/>
  <c r="AI242" i="1"/>
  <c r="T242" i="1"/>
  <c r="AU241" i="1"/>
  <c r="AT241" i="1"/>
  <c r="AS241" i="1"/>
  <c r="AR241" i="1"/>
  <c r="AQ241" i="1"/>
  <c r="AP241" i="1"/>
  <c r="AO241" i="1"/>
  <c r="AN241" i="1"/>
  <c r="AM241" i="1"/>
  <c r="AL241" i="1"/>
  <c r="AK241" i="1"/>
  <c r="AJ241" i="1"/>
  <c r="AI241" i="1"/>
  <c r="T241" i="1"/>
  <c r="AU240" i="1"/>
  <c r="AT240" i="1"/>
  <c r="AS240" i="1"/>
  <c r="AR240" i="1"/>
  <c r="AQ240" i="1"/>
  <c r="AP240" i="1"/>
  <c r="AO240" i="1"/>
  <c r="AN240" i="1"/>
  <c r="AM240" i="1"/>
  <c r="AL240" i="1"/>
  <c r="AK240" i="1"/>
  <c r="AJ240" i="1"/>
  <c r="AI240" i="1"/>
  <c r="T240" i="1"/>
  <c r="AU239" i="1"/>
  <c r="AT239" i="1"/>
  <c r="AS239" i="1"/>
  <c r="AR239" i="1"/>
  <c r="AQ239" i="1"/>
  <c r="AP239" i="1"/>
  <c r="AO239" i="1"/>
  <c r="AN239" i="1"/>
  <c r="AM239" i="1"/>
  <c r="AL239" i="1"/>
  <c r="AK239" i="1"/>
  <c r="AJ239" i="1"/>
  <c r="AI239" i="1"/>
  <c r="AH239" i="1"/>
  <c r="T239" i="1"/>
  <c r="S239" i="1"/>
  <c r="AU238" i="1"/>
  <c r="AT238" i="1"/>
  <c r="AS238" i="1"/>
  <c r="AR238" i="1"/>
  <c r="AQ238" i="1"/>
  <c r="AP238" i="1"/>
  <c r="AO238" i="1"/>
  <c r="AN238" i="1"/>
  <c r="AM238" i="1"/>
  <c r="AL238" i="1"/>
  <c r="AK238" i="1"/>
  <c r="AJ238" i="1"/>
  <c r="AI238" i="1"/>
  <c r="T238" i="1"/>
  <c r="AU237" i="1"/>
  <c r="AT237" i="1"/>
  <c r="AS237" i="1"/>
  <c r="AR237" i="1"/>
  <c r="AQ237" i="1"/>
  <c r="AP237" i="1"/>
  <c r="AO237" i="1"/>
  <c r="AN237" i="1"/>
  <c r="AM237" i="1"/>
  <c r="AL237" i="1"/>
  <c r="AK237" i="1"/>
  <c r="AJ237" i="1"/>
  <c r="AI237" i="1"/>
  <c r="T237" i="1"/>
  <c r="AU236" i="1"/>
  <c r="AT236" i="1"/>
  <c r="AS236" i="1"/>
  <c r="AR236" i="1"/>
  <c r="AQ236" i="1"/>
  <c r="AP236" i="1"/>
  <c r="AO236" i="1"/>
  <c r="AN236" i="1"/>
  <c r="AM236" i="1"/>
  <c r="AL236" i="1"/>
  <c r="AK236" i="1"/>
  <c r="AJ236" i="1"/>
  <c r="AI236" i="1"/>
  <c r="T236" i="1"/>
  <c r="AU235" i="1"/>
  <c r="AT235" i="1"/>
  <c r="AS235" i="1"/>
  <c r="AR235" i="1"/>
  <c r="AQ235" i="1"/>
  <c r="AP235" i="1"/>
  <c r="AO235" i="1"/>
  <c r="AN235" i="1"/>
  <c r="AM235" i="1"/>
  <c r="AL235" i="1"/>
  <c r="AK235" i="1"/>
  <c r="AJ235" i="1"/>
  <c r="AI235" i="1"/>
  <c r="AH235" i="1"/>
  <c r="T235" i="1"/>
  <c r="S235" i="1"/>
  <c r="AU234" i="1"/>
  <c r="AT234" i="1"/>
  <c r="AS234" i="1"/>
  <c r="AR234" i="1"/>
  <c r="AQ234" i="1"/>
  <c r="AP234" i="1"/>
  <c r="AO234" i="1"/>
  <c r="AN234" i="1"/>
  <c r="AM234" i="1"/>
  <c r="AL234" i="1"/>
  <c r="AK234" i="1"/>
  <c r="AJ234" i="1"/>
  <c r="AI234" i="1"/>
  <c r="T234" i="1"/>
  <c r="AU233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T233" i="1"/>
  <c r="AU232" i="1"/>
  <c r="AT232" i="1"/>
  <c r="AS232" i="1"/>
  <c r="AR232" i="1"/>
  <c r="AQ232" i="1"/>
  <c r="AP232" i="1"/>
  <c r="AO232" i="1"/>
  <c r="AN232" i="1"/>
  <c r="AM232" i="1"/>
  <c r="AL232" i="1"/>
  <c r="AK232" i="1"/>
  <c r="AJ232" i="1"/>
  <c r="AI232" i="1"/>
  <c r="T232" i="1"/>
  <c r="AU231" i="1"/>
  <c r="AT231" i="1"/>
  <c r="AS231" i="1"/>
  <c r="AR231" i="1"/>
  <c r="AQ231" i="1"/>
  <c r="AP231" i="1"/>
  <c r="AO231" i="1"/>
  <c r="AN231" i="1"/>
  <c r="AM231" i="1"/>
  <c r="AL231" i="1"/>
  <c r="AK231" i="1"/>
  <c r="AJ231" i="1"/>
  <c r="AI231" i="1"/>
  <c r="AH231" i="1"/>
  <c r="T231" i="1"/>
  <c r="S231" i="1"/>
  <c r="AU230" i="1"/>
  <c r="AT230" i="1"/>
  <c r="AS230" i="1"/>
  <c r="AR230" i="1"/>
  <c r="AQ230" i="1"/>
  <c r="AP230" i="1"/>
  <c r="AO230" i="1"/>
  <c r="AN230" i="1"/>
  <c r="AM230" i="1"/>
  <c r="AL230" i="1"/>
  <c r="AK230" i="1"/>
  <c r="AJ230" i="1"/>
  <c r="AF230" i="1"/>
  <c r="AE230" i="1"/>
  <c r="AD230" i="1"/>
  <c r="AC230" i="1"/>
  <c r="AB230" i="1"/>
  <c r="AA230" i="1"/>
  <c r="Z230" i="1"/>
  <c r="Y230" i="1"/>
  <c r="X230" i="1"/>
  <c r="W230" i="1"/>
  <c r="V230" i="1"/>
  <c r="U230" i="1"/>
  <c r="AU227" i="1"/>
  <c r="AT227" i="1"/>
  <c r="AS227" i="1"/>
  <c r="AR227" i="1"/>
  <c r="AQ227" i="1"/>
  <c r="AP227" i="1"/>
  <c r="AO227" i="1"/>
  <c r="AN227" i="1"/>
  <c r="AM227" i="1"/>
  <c r="AL227" i="1"/>
  <c r="AK227" i="1"/>
  <c r="AJ227" i="1"/>
  <c r="AH227" i="1"/>
  <c r="S227" i="1"/>
  <c r="AU226" i="1"/>
  <c r="AT226" i="1"/>
  <c r="AS226" i="1"/>
  <c r="AR226" i="1"/>
  <c r="AQ226" i="1"/>
  <c r="AP226" i="1"/>
  <c r="AO226" i="1"/>
  <c r="AN226" i="1"/>
  <c r="AM226" i="1"/>
  <c r="AL226" i="1"/>
  <c r="AK226" i="1"/>
  <c r="AJ226" i="1"/>
  <c r="AI226" i="1"/>
  <c r="T226" i="1"/>
  <c r="AU225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T225" i="1"/>
  <c r="S225" i="1"/>
  <c r="AU224" i="1"/>
  <c r="AT224" i="1"/>
  <c r="AS224" i="1"/>
  <c r="AR224" i="1"/>
  <c r="AQ224" i="1"/>
  <c r="AP224" i="1"/>
  <c r="AO224" i="1"/>
  <c r="AN224" i="1"/>
  <c r="AM224" i="1"/>
  <c r="AL224" i="1"/>
  <c r="AK224" i="1"/>
  <c r="AJ224" i="1"/>
  <c r="AI224" i="1"/>
  <c r="T224" i="1"/>
  <c r="AU223" i="1"/>
  <c r="AT223" i="1"/>
  <c r="AS223" i="1"/>
  <c r="AR223" i="1"/>
  <c r="AQ223" i="1"/>
  <c r="AP223" i="1"/>
  <c r="AO223" i="1"/>
  <c r="AN223" i="1"/>
  <c r="AM223" i="1"/>
  <c r="AL223" i="1"/>
  <c r="AK223" i="1"/>
  <c r="AJ223" i="1"/>
  <c r="AI223" i="1"/>
  <c r="T223" i="1"/>
  <c r="AU222" i="1"/>
  <c r="AT222" i="1"/>
  <c r="AS222" i="1"/>
  <c r="AR222" i="1"/>
  <c r="AQ222" i="1"/>
  <c r="AP222" i="1"/>
  <c r="AO222" i="1"/>
  <c r="AN222" i="1"/>
  <c r="AM222" i="1"/>
  <c r="AL222" i="1"/>
  <c r="AK222" i="1"/>
  <c r="AJ222" i="1"/>
  <c r="AI222" i="1"/>
  <c r="T222" i="1"/>
  <c r="AU221" i="1"/>
  <c r="AT221" i="1"/>
  <c r="AS221" i="1"/>
  <c r="AR221" i="1"/>
  <c r="AQ221" i="1"/>
  <c r="AP221" i="1"/>
  <c r="AO221" i="1"/>
  <c r="AN221" i="1"/>
  <c r="AM221" i="1"/>
  <c r="AL221" i="1"/>
  <c r="AK221" i="1"/>
  <c r="AJ221" i="1"/>
  <c r="AI221" i="1"/>
  <c r="T221" i="1"/>
  <c r="AU220" i="1"/>
  <c r="AT220" i="1"/>
  <c r="AS220" i="1"/>
  <c r="AR220" i="1"/>
  <c r="AQ220" i="1"/>
  <c r="AP220" i="1"/>
  <c r="AO220" i="1"/>
  <c r="AN220" i="1"/>
  <c r="AM220" i="1"/>
  <c r="AL220" i="1"/>
  <c r="AK220" i="1"/>
  <c r="AJ220" i="1"/>
  <c r="AI220" i="1"/>
  <c r="AH220" i="1"/>
  <c r="T220" i="1"/>
  <c r="S220" i="1"/>
  <c r="AU219" i="1"/>
  <c r="AT219" i="1"/>
  <c r="AS219" i="1"/>
  <c r="AR219" i="1"/>
  <c r="AQ219" i="1"/>
  <c r="AP219" i="1"/>
  <c r="AO219" i="1"/>
  <c r="AN219" i="1"/>
  <c r="AM219" i="1"/>
  <c r="AL219" i="1"/>
  <c r="AK219" i="1"/>
  <c r="AJ219" i="1"/>
  <c r="AI219" i="1"/>
  <c r="T219" i="1"/>
  <c r="AU218" i="1"/>
  <c r="AT218" i="1"/>
  <c r="AS218" i="1"/>
  <c r="AR218" i="1"/>
  <c r="AQ218" i="1"/>
  <c r="AP218" i="1"/>
  <c r="AO218" i="1"/>
  <c r="AN218" i="1"/>
  <c r="AM218" i="1"/>
  <c r="AL218" i="1"/>
  <c r="AK218" i="1"/>
  <c r="AJ218" i="1"/>
  <c r="AI218" i="1"/>
  <c r="T218" i="1"/>
  <c r="AU217" i="1"/>
  <c r="AT217" i="1"/>
  <c r="AS217" i="1"/>
  <c r="AR217" i="1"/>
  <c r="AQ217" i="1"/>
  <c r="AP217" i="1"/>
  <c r="AO217" i="1"/>
  <c r="AN217" i="1"/>
  <c r="AM217" i="1"/>
  <c r="AL217" i="1"/>
  <c r="AK217" i="1"/>
  <c r="AJ217" i="1"/>
  <c r="AI217" i="1"/>
  <c r="T217" i="1"/>
  <c r="AU216" i="1"/>
  <c r="AT216" i="1"/>
  <c r="AS216" i="1"/>
  <c r="AR216" i="1"/>
  <c r="AQ216" i="1"/>
  <c r="AP216" i="1"/>
  <c r="AO216" i="1"/>
  <c r="AN216" i="1"/>
  <c r="AM216" i="1"/>
  <c r="AL216" i="1"/>
  <c r="AK216" i="1"/>
  <c r="AJ216" i="1"/>
  <c r="AI216" i="1"/>
  <c r="AH216" i="1"/>
  <c r="T216" i="1"/>
  <c r="S216" i="1"/>
  <c r="AU215" i="1"/>
  <c r="AT215" i="1"/>
  <c r="AS215" i="1"/>
  <c r="AR215" i="1"/>
  <c r="AQ215" i="1"/>
  <c r="AP215" i="1"/>
  <c r="AO215" i="1"/>
  <c r="AN215" i="1"/>
  <c r="AM215" i="1"/>
  <c r="AL215" i="1"/>
  <c r="AK215" i="1"/>
  <c r="AJ215" i="1"/>
  <c r="AI215" i="1"/>
  <c r="T215" i="1"/>
  <c r="AU214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T214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T213" i="1"/>
  <c r="AU212" i="1"/>
  <c r="AT212" i="1"/>
  <c r="AS212" i="1"/>
  <c r="AR212" i="1"/>
  <c r="AQ212" i="1"/>
  <c r="AP212" i="1"/>
  <c r="AO212" i="1"/>
  <c r="AN212" i="1"/>
  <c r="AM212" i="1"/>
  <c r="AL212" i="1"/>
  <c r="AK212" i="1"/>
  <c r="AJ212" i="1"/>
  <c r="AI212" i="1"/>
  <c r="T212" i="1"/>
  <c r="AU211" i="1"/>
  <c r="AT211" i="1"/>
  <c r="AS211" i="1"/>
  <c r="AR211" i="1"/>
  <c r="AQ211" i="1"/>
  <c r="AP211" i="1"/>
  <c r="AO211" i="1"/>
  <c r="AN211" i="1"/>
  <c r="AM211" i="1"/>
  <c r="AL211" i="1"/>
  <c r="AK211" i="1"/>
  <c r="AJ211" i="1"/>
  <c r="AI211" i="1"/>
  <c r="T211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T210" i="1"/>
  <c r="S210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T209" i="1"/>
  <c r="AU208" i="1"/>
  <c r="AT208" i="1"/>
  <c r="AS208" i="1"/>
  <c r="AR208" i="1"/>
  <c r="AQ208" i="1"/>
  <c r="AP208" i="1"/>
  <c r="AO208" i="1"/>
  <c r="AN208" i="1"/>
  <c r="AM208" i="1"/>
  <c r="AL208" i="1"/>
  <c r="AK208" i="1"/>
  <c r="AJ208" i="1"/>
  <c r="AI208" i="1"/>
  <c r="T208" i="1"/>
  <c r="AU207" i="1"/>
  <c r="AT207" i="1"/>
  <c r="AS207" i="1"/>
  <c r="AR207" i="1"/>
  <c r="AQ207" i="1"/>
  <c r="AP207" i="1"/>
  <c r="AO207" i="1"/>
  <c r="AN207" i="1"/>
  <c r="AM207" i="1"/>
  <c r="AL207" i="1"/>
  <c r="AK207" i="1"/>
  <c r="AJ207" i="1"/>
  <c r="AI207" i="1"/>
  <c r="T207" i="1"/>
  <c r="AU206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T206" i="1"/>
  <c r="AU205" i="1"/>
  <c r="AT205" i="1"/>
  <c r="AS205" i="1"/>
  <c r="AR205" i="1"/>
  <c r="AQ205" i="1"/>
  <c r="AP205" i="1"/>
  <c r="AO205" i="1"/>
  <c r="AN205" i="1"/>
  <c r="AM205" i="1"/>
  <c r="AL205" i="1"/>
  <c r="AK205" i="1"/>
  <c r="AJ205" i="1"/>
  <c r="AI205" i="1"/>
  <c r="T205" i="1"/>
  <c r="AU204" i="1"/>
  <c r="AT204" i="1"/>
  <c r="AS204" i="1"/>
  <c r="AR204" i="1"/>
  <c r="AQ204" i="1"/>
  <c r="AP204" i="1"/>
  <c r="AO204" i="1"/>
  <c r="AN204" i="1"/>
  <c r="AM204" i="1"/>
  <c r="AL204" i="1"/>
  <c r="AK204" i="1"/>
  <c r="AJ204" i="1"/>
  <c r="AI204" i="1"/>
  <c r="T204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T203" i="1"/>
  <c r="S203" i="1"/>
  <c r="AU202" i="1"/>
  <c r="AT202" i="1"/>
  <c r="AS202" i="1"/>
  <c r="AR202" i="1"/>
  <c r="AQ202" i="1"/>
  <c r="AP202" i="1"/>
  <c r="AO202" i="1"/>
  <c r="AN202" i="1"/>
  <c r="AM202" i="1"/>
  <c r="AL202" i="1"/>
  <c r="AK202" i="1"/>
  <c r="AJ202" i="1"/>
  <c r="AI202" i="1"/>
  <c r="T202" i="1"/>
  <c r="AU201" i="1"/>
  <c r="AT201" i="1"/>
  <c r="AS201" i="1"/>
  <c r="AR201" i="1"/>
  <c r="AQ201" i="1"/>
  <c r="AP201" i="1"/>
  <c r="AO201" i="1"/>
  <c r="AN201" i="1"/>
  <c r="AM201" i="1"/>
  <c r="AL201" i="1"/>
  <c r="AK201" i="1"/>
  <c r="AJ201" i="1"/>
  <c r="AI201" i="1"/>
  <c r="T201" i="1"/>
  <c r="AU200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T200" i="1"/>
  <c r="AU199" i="1"/>
  <c r="AT199" i="1"/>
  <c r="AS199" i="1"/>
  <c r="AR199" i="1"/>
  <c r="AQ199" i="1"/>
  <c r="AP199" i="1"/>
  <c r="AO199" i="1"/>
  <c r="AN199" i="1"/>
  <c r="AM199" i="1"/>
  <c r="AL199" i="1"/>
  <c r="AK199" i="1"/>
  <c r="AJ199" i="1"/>
  <c r="AI199" i="1"/>
  <c r="AH199" i="1"/>
  <c r="T199" i="1"/>
  <c r="S199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T198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T197" i="1"/>
  <c r="AU196" i="1"/>
  <c r="AT196" i="1"/>
  <c r="AS196" i="1"/>
  <c r="AR196" i="1"/>
  <c r="AQ196" i="1"/>
  <c r="AP196" i="1"/>
  <c r="AO196" i="1"/>
  <c r="AN196" i="1"/>
  <c r="AM196" i="1"/>
  <c r="AL196" i="1"/>
  <c r="AK196" i="1"/>
  <c r="AJ196" i="1"/>
  <c r="AI196" i="1"/>
  <c r="T196" i="1"/>
  <c r="AU195" i="1"/>
  <c r="AT195" i="1"/>
  <c r="AS195" i="1"/>
  <c r="AR195" i="1"/>
  <c r="AQ195" i="1"/>
  <c r="AP195" i="1"/>
  <c r="AO195" i="1"/>
  <c r="AN195" i="1"/>
  <c r="AM195" i="1"/>
  <c r="AL195" i="1"/>
  <c r="AK195" i="1"/>
  <c r="AJ195" i="1"/>
  <c r="AI195" i="1"/>
  <c r="AH195" i="1"/>
  <c r="T195" i="1"/>
  <c r="S195" i="1"/>
  <c r="AU194" i="1"/>
  <c r="AT194" i="1"/>
  <c r="AS194" i="1"/>
  <c r="AR194" i="1"/>
  <c r="AQ194" i="1"/>
  <c r="AP194" i="1"/>
  <c r="AO194" i="1"/>
  <c r="AN194" i="1"/>
  <c r="AM194" i="1"/>
  <c r="AL194" i="1"/>
  <c r="AK194" i="1"/>
  <c r="AJ194" i="1"/>
  <c r="AI194" i="1"/>
  <c r="T194" i="1"/>
  <c r="AU193" i="1"/>
  <c r="AT193" i="1"/>
  <c r="AS193" i="1"/>
  <c r="AR193" i="1"/>
  <c r="AQ193" i="1"/>
  <c r="AP193" i="1"/>
  <c r="AO193" i="1"/>
  <c r="AN193" i="1"/>
  <c r="AM193" i="1"/>
  <c r="AL193" i="1"/>
  <c r="AK193" i="1"/>
  <c r="AJ193" i="1"/>
  <c r="AI193" i="1"/>
  <c r="T193" i="1"/>
  <c r="AU192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T192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T191" i="1"/>
  <c r="S191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T190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T189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T188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T187" i="1"/>
  <c r="S187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H183" i="1"/>
  <c r="S183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T182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T181" i="1"/>
  <c r="S181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T180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T179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T178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T177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T176" i="1"/>
  <c r="S176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T175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T174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T173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T172" i="1"/>
  <c r="S172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T171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T170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T169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T168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T167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T166" i="1"/>
  <c r="S166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T165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T164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T163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T162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T161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T160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T159" i="1"/>
  <c r="S159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T158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T157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T156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T155" i="1"/>
  <c r="S155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T154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T153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T152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T151" i="1"/>
  <c r="S151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T150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T149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T148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T147" i="1"/>
  <c r="S147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T146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T145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T144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T143" i="1"/>
  <c r="S143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F142" i="1"/>
  <c r="AE142" i="1"/>
  <c r="AD142" i="1"/>
  <c r="AC142" i="1"/>
  <c r="AB142" i="1"/>
  <c r="AA142" i="1"/>
  <c r="Z142" i="1"/>
  <c r="Y142" i="1"/>
  <c r="X142" i="1"/>
  <c r="W142" i="1"/>
  <c r="V142" i="1"/>
  <c r="U142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H139" i="1"/>
  <c r="S139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T138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T137" i="1"/>
  <c r="S137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T136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T135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T134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T133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T132" i="1"/>
  <c r="S132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T131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T130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T129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T128" i="1"/>
  <c r="S128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T127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T126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T125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T124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T123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T122" i="1"/>
  <c r="S122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T121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T120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T119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T118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T117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T116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T115" i="1"/>
  <c r="S115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T114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T113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T112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T111" i="1"/>
  <c r="S111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T110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T109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T108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T107" i="1"/>
  <c r="S107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T106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T105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T104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T103" i="1"/>
  <c r="S103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T102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T101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T100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T99" i="1"/>
  <c r="S99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F98" i="1"/>
  <c r="AE98" i="1"/>
  <c r="AD98" i="1"/>
  <c r="AC98" i="1"/>
  <c r="AB98" i="1"/>
  <c r="AA98" i="1"/>
  <c r="Z98" i="1"/>
  <c r="Y98" i="1"/>
  <c r="X98" i="1"/>
  <c r="W98" i="1"/>
  <c r="V98" i="1"/>
  <c r="U98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H95" i="1"/>
  <c r="S95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T94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T93" i="1"/>
  <c r="S93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T92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T91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T90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T89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T88" i="1"/>
  <c r="S88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T87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T86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T85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T84" i="1"/>
  <c r="S84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T83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T82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T81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T80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T79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T78" i="1"/>
  <c r="S78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T77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T76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T75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T74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T73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T72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T71" i="1"/>
  <c r="S71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T70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T69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T68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T67" i="1"/>
  <c r="S67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T66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T65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T64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T63" i="1"/>
  <c r="S63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T62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T61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T60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T59" i="1"/>
  <c r="S59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T58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T57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T56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T55" i="1"/>
  <c r="S55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F54" i="1"/>
  <c r="AE54" i="1"/>
  <c r="AD54" i="1"/>
  <c r="AC54" i="1"/>
  <c r="AB54" i="1"/>
  <c r="AA54" i="1"/>
  <c r="Z54" i="1"/>
  <c r="Y54" i="1"/>
  <c r="X54" i="1"/>
  <c r="W54" i="1"/>
  <c r="V54" i="1"/>
  <c r="U54" i="1"/>
  <c r="AU10" i="1"/>
  <c r="AT10" i="1"/>
  <c r="AS10" i="1"/>
  <c r="AR10" i="1"/>
  <c r="AQ10" i="1"/>
  <c r="AP10" i="1"/>
  <c r="AO10" i="1"/>
  <c r="AN10" i="1"/>
  <c r="AM10" i="1"/>
  <c r="AF10" i="1"/>
  <c r="AE10" i="1"/>
  <c r="AD10" i="1"/>
  <c r="AC10" i="1"/>
  <c r="AB10" i="1"/>
  <c r="AA10" i="1"/>
  <c r="Z10" i="1"/>
  <c r="Y10" i="1"/>
  <c r="X10" i="1"/>
  <c r="AH9" i="1"/>
  <c r="S9" i="1"/>
  <c r="AH53" i="1"/>
  <c r="S53" i="1"/>
  <c r="AH97" i="1"/>
  <c r="S97" i="1"/>
  <c r="AH141" i="1"/>
  <c r="S141" i="1"/>
  <c r="AH185" i="1"/>
  <c r="S185" i="1"/>
  <c r="AH229" i="1"/>
  <c r="S229" i="1"/>
  <c r="AH273" i="1"/>
  <c r="S273" i="1"/>
  <c r="AH317" i="1"/>
  <c r="S317" i="1"/>
  <c r="AH361" i="1"/>
  <c r="S361" i="1"/>
  <c r="S405" i="1"/>
  <c r="AH405" i="1"/>
  <c r="AL12" i="1" l="1"/>
  <c r="AM14" i="1"/>
  <c r="AQ15" i="1"/>
  <c r="AU16" i="1"/>
  <c r="AU20" i="1"/>
  <c r="AM22" i="1"/>
  <c r="AU22" i="1"/>
  <c r="AM24" i="1"/>
  <c r="AQ25" i="1"/>
  <c r="AQ27" i="1"/>
  <c r="AU30" i="1"/>
  <c r="AM32" i="1"/>
  <c r="AQ33" i="1"/>
  <c r="AU34" i="1"/>
  <c r="AU38" i="1"/>
  <c r="AM40" i="1"/>
  <c r="AM42" i="1"/>
  <c r="AQ43" i="1"/>
  <c r="AM46" i="1"/>
  <c r="AU46" i="1"/>
  <c r="AM48" i="1"/>
  <c r="AU50" i="1"/>
  <c r="H12" i="3"/>
  <c r="H11" i="3"/>
  <c r="B11" i="1" s="1"/>
  <c r="AQ42" i="1"/>
  <c r="AM43" i="1"/>
  <c r="AU43" i="1"/>
  <c r="AQ44" i="1"/>
  <c r="AM45" i="1"/>
  <c r="AU45" i="1"/>
  <c r="AQ46" i="1"/>
  <c r="AM47" i="1"/>
  <c r="AU47" i="1"/>
  <c r="AQ48" i="1"/>
  <c r="AM49" i="1"/>
  <c r="AU49" i="1"/>
  <c r="AQ50" i="1"/>
  <c r="AM51" i="1"/>
  <c r="AU51" i="1"/>
  <c r="AL19" i="1"/>
  <c r="AT51" i="1"/>
  <c r="AL11" i="1"/>
  <c r="AT11" i="1"/>
  <c r="AP12" i="1"/>
  <c r="AL13" i="1"/>
  <c r="AT13" i="1"/>
  <c r="AP14" i="1"/>
  <c r="AL15" i="1"/>
  <c r="AT15" i="1"/>
  <c r="AP16" i="1"/>
  <c r="AL17" i="1"/>
  <c r="AT17" i="1"/>
  <c r="AP18" i="1"/>
  <c r="AT19" i="1"/>
  <c r="AP20" i="1"/>
  <c r="AL21" i="1"/>
  <c r="AT21" i="1"/>
  <c r="AP22" i="1"/>
  <c r="AL23" i="1"/>
  <c r="AT23" i="1"/>
  <c r="AP24" i="1"/>
  <c r="AL25" i="1"/>
  <c r="AT25" i="1"/>
  <c r="AP26" i="1"/>
  <c r="AL27" i="1"/>
  <c r="AT27" i="1"/>
  <c r="AP28" i="1"/>
  <c r="AL29" i="1"/>
  <c r="AT29" i="1"/>
  <c r="AP30" i="1"/>
  <c r="AL31" i="1"/>
  <c r="AT31" i="1"/>
  <c r="AP32" i="1"/>
  <c r="AL33" i="1"/>
  <c r="AT33" i="1"/>
  <c r="AP34" i="1"/>
  <c r="AL35" i="1"/>
  <c r="AT35" i="1"/>
  <c r="AP36" i="1"/>
  <c r="AL37" i="1"/>
  <c r="AT37" i="1"/>
  <c r="AP38" i="1"/>
  <c r="AL39" i="1"/>
  <c r="AT39" i="1"/>
  <c r="AP40" i="1"/>
  <c r="AL41" i="1"/>
  <c r="AT41" i="1"/>
  <c r="AP42" i="1"/>
  <c r="AL43" i="1"/>
  <c r="AT43" i="1"/>
  <c r="AP44" i="1"/>
  <c r="AL45" i="1"/>
  <c r="AT45" i="1"/>
  <c r="AP46" i="1"/>
  <c r="AL47" i="1"/>
  <c r="AT47" i="1"/>
  <c r="AP48" i="1"/>
  <c r="AL49" i="1"/>
  <c r="AT49" i="1"/>
  <c r="AP50" i="1"/>
  <c r="AL51" i="1"/>
  <c r="AS11" i="1"/>
  <c r="AO12" i="1"/>
  <c r="AK13" i="1"/>
  <c r="AS13" i="1"/>
  <c r="AO14" i="1"/>
  <c r="AK15" i="1"/>
  <c r="AS15" i="1"/>
  <c r="AO16" i="1"/>
  <c r="AK17" i="1"/>
  <c r="AS17" i="1"/>
  <c r="AO18" i="1"/>
  <c r="AK19" i="1"/>
  <c r="AS19" i="1"/>
  <c r="AO20" i="1"/>
  <c r="AK21" i="1"/>
  <c r="AS21" i="1"/>
  <c r="AO22" i="1"/>
  <c r="AK23" i="1"/>
  <c r="AS23" i="1"/>
  <c r="AO24" i="1"/>
  <c r="AK25" i="1"/>
  <c r="AS25" i="1"/>
  <c r="AO26" i="1"/>
  <c r="AK27" i="1"/>
  <c r="AS27" i="1"/>
  <c r="AO28" i="1"/>
  <c r="AK29" i="1"/>
  <c r="AS29" i="1"/>
  <c r="AO30" i="1"/>
  <c r="AK31" i="1"/>
  <c r="AS31" i="1"/>
  <c r="AO32" i="1"/>
  <c r="AK33" i="1"/>
  <c r="AS33" i="1"/>
  <c r="AO34" i="1"/>
  <c r="AK35" i="1"/>
  <c r="AS35" i="1"/>
  <c r="AO36" i="1"/>
  <c r="AK37" i="1"/>
  <c r="AS37" i="1"/>
  <c r="AO38" i="1"/>
  <c r="AK39" i="1"/>
  <c r="AS39" i="1"/>
  <c r="AO40" i="1"/>
  <c r="AK41" i="1"/>
  <c r="AS41" i="1"/>
  <c r="AO42" i="1"/>
  <c r="AK43" i="1"/>
  <c r="AS43" i="1"/>
  <c r="AO44" i="1"/>
  <c r="AK45" i="1"/>
  <c r="AS45" i="1"/>
  <c r="AO46" i="1"/>
  <c r="AK47" i="1"/>
  <c r="AS47" i="1"/>
  <c r="AO48" i="1"/>
  <c r="AK49" i="1"/>
  <c r="AS49" i="1"/>
  <c r="AO50" i="1"/>
  <c r="AK51" i="1"/>
  <c r="AS51" i="1"/>
  <c r="AK11" i="1"/>
  <c r="AJ11" i="1"/>
  <c r="AR11" i="1"/>
  <c r="AN12" i="1"/>
  <c r="AJ13" i="1"/>
  <c r="AR13" i="1"/>
  <c r="AN14" i="1"/>
  <c r="AJ15" i="1"/>
  <c r="AR15" i="1"/>
  <c r="AN16" i="1"/>
  <c r="AJ17" i="1"/>
  <c r="AR17" i="1"/>
  <c r="AN18" i="1"/>
  <c r="AJ19" i="1"/>
  <c r="AR19" i="1"/>
  <c r="AN20" i="1"/>
  <c r="AJ21" i="1"/>
  <c r="AR21" i="1"/>
  <c r="AN22" i="1"/>
  <c r="AJ23" i="1"/>
  <c r="AR23" i="1"/>
  <c r="AN24" i="1"/>
  <c r="AJ25" i="1"/>
  <c r="AR25" i="1"/>
  <c r="AN26" i="1"/>
  <c r="AJ27" i="1"/>
  <c r="AR27" i="1"/>
  <c r="AN28" i="1"/>
  <c r="AJ29" i="1"/>
  <c r="AR29" i="1"/>
  <c r="AN30" i="1"/>
  <c r="AJ31" i="1"/>
  <c r="AR31" i="1"/>
  <c r="AN32" i="1"/>
  <c r="AJ33" i="1"/>
  <c r="AR33" i="1"/>
  <c r="AN34" i="1"/>
  <c r="AJ35" i="1"/>
  <c r="AR35" i="1"/>
  <c r="AN36" i="1"/>
  <c r="AJ37" i="1"/>
  <c r="AR37" i="1"/>
  <c r="AN38" i="1"/>
  <c r="AJ39" i="1"/>
  <c r="AR39" i="1"/>
  <c r="AN40" i="1"/>
  <c r="AJ41" i="1"/>
  <c r="AR41" i="1"/>
  <c r="AN42" i="1"/>
  <c r="AJ43" i="1"/>
  <c r="AR43" i="1"/>
  <c r="AN44" i="1"/>
  <c r="AJ45" i="1"/>
  <c r="AR45" i="1"/>
  <c r="AN46" i="1"/>
  <c r="AJ47" i="1"/>
  <c r="AR47" i="1"/>
  <c r="AN48" i="1"/>
  <c r="AJ49" i="1"/>
  <c r="AR49" i="1"/>
  <c r="AN50" i="1"/>
  <c r="AJ51" i="1"/>
  <c r="AR51" i="1"/>
  <c r="AU11" i="1"/>
  <c r="AU15" i="1"/>
  <c r="AM23" i="1"/>
  <c r="AM25" i="1"/>
  <c r="AN49" i="1"/>
  <c r="AJ50" i="1"/>
  <c r="AR50" i="1"/>
  <c r="AN51" i="1"/>
  <c r="AN11" i="1"/>
  <c r="AJ12" i="1"/>
  <c r="AR12" i="1"/>
  <c r="AN13" i="1"/>
  <c r="AJ14" i="1"/>
  <c r="AR14" i="1"/>
  <c r="AN15" i="1"/>
  <c r="AJ16" i="1"/>
  <c r="AR16" i="1"/>
  <c r="AN17" i="1"/>
  <c r="AJ18" i="1"/>
  <c r="AR18" i="1"/>
  <c r="AN19" i="1"/>
  <c r="AJ20" i="1"/>
  <c r="AR20" i="1"/>
  <c r="AN21" i="1"/>
  <c r="AJ22" i="1"/>
  <c r="AR22" i="1"/>
  <c r="AN23" i="1"/>
  <c r="AJ24" i="1"/>
  <c r="AR24" i="1"/>
  <c r="AN25" i="1"/>
  <c r="AJ26" i="1"/>
  <c r="AR26" i="1"/>
  <c r="AN27" i="1"/>
  <c r="AJ28" i="1"/>
  <c r="AR28" i="1"/>
  <c r="AN29" i="1"/>
  <c r="AJ30" i="1"/>
  <c r="AR30" i="1"/>
  <c r="AN31" i="1"/>
  <c r="AJ32" i="1"/>
  <c r="AR32" i="1"/>
  <c r="AN33" i="1"/>
  <c r="AJ34" i="1"/>
  <c r="AR34" i="1"/>
  <c r="AN35" i="1"/>
  <c r="AJ36" i="1"/>
  <c r="AR36" i="1"/>
  <c r="AN37" i="1"/>
  <c r="AJ38" i="1"/>
  <c r="AR38" i="1"/>
  <c r="AN39" i="1"/>
  <c r="AJ40" i="1"/>
  <c r="AR40" i="1"/>
  <c r="AN41" i="1"/>
  <c r="AJ42" i="1"/>
  <c r="AR42" i="1"/>
  <c r="AN43" i="1"/>
  <c r="AJ44" i="1"/>
  <c r="AR44" i="1"/>
  <c r="AN45" i="1"/>
  <c r="AJ46" i="1"/>
  <c r="AR46" i="1"/>
  <c r="AN47" i="1"/>
  <c r="AJ48" i="1"/>
  <c r="AR48" i="1"/>
  <c r="AT14" i="1"/>
  <c r="AP21" i="1"/>
  <c r="AL26" i="1"/>
  <c r="AP31" i="1"/>
  <c r="AP33" i="1"/>
  <c r="AT38" i="1"/>
  <c r="AL48" i="1"/>
  <c r="AU12" i="1"/>
  <c r="AP11" i="1"/>
  <c r="AT12" i="1"/>
  <c r="AP13" i="1"/>
  <c r="AL14" i="1"/>
  <c r="AP15" i="1"/>
  <c r="AL16" i="1"/>
  <c r="AT16" i="1"/>
  <c r="AP17" i="1"/>
  <c r="AL18" i="1"/>
  <c r="AT18" i="1"/>
  <c r="AP19" i="1"/>
  <c r="AL20" i="1"/>
  <c r="AT20" i="1"/>
  <c r="AL22" i="1"/>
  <c r="AT22" i="1"/>
  <c r="AP23" i="1"/>
  <c r="AL24" i="1"/>
  <c r="AT24" i="1"/>
  <c r="AP25" i="1"/>
  <c r="AT26" i="1"/>
  <c r="AP27" i="1"/>
  <c r="AL28" i="1"/>
  <c r="AT28" i="1"/>
  <c r="AP29" i="1"/>
  <c r="AL30" i="1"/>
  <c r="AT30" i="1"/>
  <c r="AL32" i="1"/>
  <c r="AT32" i="1"/>
  <c r="AL34" i="1"/>
  <c r="AT34" i="1"/>
  <c r="AP35" i="1"/>
  <c r="AL36" i="1"/>
  <c r="AT36" i="1"/>
  <c r="AP37" i="1"/>
  <c r="AL38" i="1"/>
  <c r="AP39" i="1"/>
  <c r="AL40" i="1"/>
  <c r="AT40" i="1"/>
  <c r="AP41" i="1"/>
  <c r="AL42" i="1"/>
  <c r="AT42" i="1"/>
  <c r="AP43" i="1"/>
  <c r="AL44" i="1"/>
  <c r="AT44" i="1"/>
  <c r="AP45" i="1"/>
  <c r="AL46" i="1"/>
  <c r="AT46" i="1"/>
  <c r="AP47" i="1"/>
  <c r="AT48" i="1"/>
  <c r="AP49" i="1"/>
  <c r="AL50" i="1"/>
  <c r="AT50" i="1"/>
  <c r="AP51" i="1"/>
  <c r="AQ14" i="1"/>
  <c r="AM17" i="1"/>
  <c r="AU17" i="1"/>
  <c r="AM19" i="1"/>
  <c r="AQ20" i="1"/>
  <c r="AU21" i="1"/>
  <c r="AQ28" i="1"/>
  <c r="AU29" i="1"/>
  <c r="AU33" i="1"/>
  <c r="AM35" i="1"/>
  <c r="AU35" i="1"/>
  <c r="AM37" i="1"/>
  <c r="AQ38" i="1"/>
  <c r="AU39" i="1"/>
  <c r="AM11" i="1"/>
  <c r="AQ12" i="1"/>
  <c r="AM13" i="1"/>
  <c r="AU13" i="1"/>
  <c r="AM15" i="1"/>
  <c r="AQ16" i="1"/>
  <c r="AQ18" i="1"/>
  <c r="AU19" i="1"/>
  <c r="AM21" i="1"/>
  <c r="AQ22" i="1"/>
  <c r="AU23" i="1"/>
  <c r="AQ24" i="1"/>
  <c r="AU25" i="1"/>
  <c r="AQ26" i="1"/>
  <c r="AM27" i="1"/>
  <c r="AU27" i="1"/>
  <c r="AM29" i="1"/>
  <c r="AQ30" i="1"/>
  <c r="AM31" i="1"/>
  <c r="AU31" i="1"/>
  <c r="AQ32" i="1"/>
  <c r="AM33" i="1"/>
  <c r="AQ34" i="1"/>
  <c r="AQ36" i="1"/>
  <c r="AU37" i="1"/>
  <c r="AM39" i="1"/>
  <c r="AQ40" i="1"/>
  <c r="AM41" i="1"/>
  <c r="AU41" i="1"/>
  <c r="AQ11" i="1"/>
  <c r="AM12" i="1"/>
  <c r="AQ13" i="1"/>
  <c r="AU14" i="1"/>
  <c r="AM16" i="1"/>
  <c r="AQ17" i="1"/>
  <c r="AM18" i="1"/>
  <c r="AU18" i="1"/>
  <c r="AQ19" i="1"/>
  <c r="AM20" i="1"/>
  <c r="AQ21" i="1"/>
  <c r="AQ23" i="1"/>
  <c r="AU24" i="1"/>
  <c r="AM26" i="1"/>
  <c r="AU26" i="1"/>
  <c r="AM28" i="1"/>
  <c r="AU28" i="1"/>
  <c r="AQ29" i="1"/>
  <c r="AM30" i="1"/>
  <c r="AQ31" i="1"/>
  <c r="AU32" i="1"/>
  <c r="AM34" i="1"/>
  <c r="AQ35" i="1"/>
  <c r="AM36" i="1"/>
  <c r="AU36" i="1"/>
  <c r="AQ37" i="1"/>
  <c r="AM38" i="1"/>
  <c r="AQ39" i="1"/>
  <c r="AU40" i="1"/>
  <c r="AQ41" i="1"/>
  <c r="AU42" i="1"/>
  <c r="AM44" i="1"/>
  <c r="AU44" i="1"/>
  <c r="AQ45" i="1"/>
  <c r="AQ47" i="1"/>
  <c r="AU48" i="1"/>
  <c r="AQ49" i="1"/>
  <c r="AM50" i="1"/>
  <c r="AQ51" i="1"/>
  <c r="AO11" i="1"/>
  <c r="AK12" i="1"/>
  <c r="AS12" i="1"/>
  <c r="AO13" i="1"/>
  <c r="AK14" i="1"/>
  <c r="AS14" i="1"/>
  <c r="AO15" i="1"/>
  <c r="AK16" i="1"/>
  <c r="AS16" i="1"/>
  <c r="AO17" i="1"/>
  <c r="AK18" i="1"/>
  <c r="AS18" i="1"/>
  <c r="AO19" i="1"/>
  <c r="AK20" i="1"/>
  <c r="AS20" i="1"/>
  <c r="AO21" i="1"/>
  <c r="AK22" i="1"/>
  <c r="AS22" i="1"/>
  <c r="AO23" i="1"/>
  <c r="AK24" i="1"/>
  <c r="AS24" i="1"/>
  <c r="AO25" i="1"/>
  <c r="AK26" i="1"/>
  <c r="AS26" i="1"/>
  <c r="AO27" i="1"/>
  <c r="AK28" i="1"/>
  <c r="AS28" i="1"/>
  <c r="AO29" i="1"/>
  <c r="AK30" i="1"/>
  <c r="AS30" i="1"/>
  <c r="AO31" i="1"/>
  <c r="AK32" i="1"/>
  <c r="AS32" i="1"/>
  <c r="AO33" i="1"/>
  <c r="AK34" i="1"/>
  <c r="AS34" i="1"/>
  <c r="AO35" i="1"/>
  <c r="AK36" i="1"/>
  <c r="AS36" i="1"/>
  <c r="AO37" i="1"/>
  <c r="AK38" i="1"/>
  <c r="AS38" i="1"/>
  <c r="AO39" i="1"/>
  <c r="AK40" i="1"/>
  <c r="AS40" i="1"/>
  <c r="AO41" i="1"/>
  <c r="AK42" i="1"/>
  <c r="AS42" i="1"/>
  <c r="AO43" i="1"/>
  <c r="AK44" i="1"/>
  <c r="AS44" i="1"/>
  <c r="AO45" i="1"/>
  <c r="AK46" i="1"/>
  <c r="AS46" i="1"/>
  <c r="AO47" i="1"/>
  <c r="AK48" i="1"/>
  <c r="AS48" i="1"/>
  <c r="AO49" i="1"/>
  <c r="AK50" i="1"/>
  <c r="AS50" i="1"/>
  <c r="AO51" i="1"/>
  <c r="AH51" i="1"/>
  <c r="AI50" i="1"/>
  <c r="AI49" i="1"/>
  <c r="AH49" i="1"/>
  <c r="AI48" i="1"/>
  <c r="AI47" i="1"/>
  <c r="AI46" i="1"/>
  <c r="AI45" i="1"/>
  <c r="AI44" i="1"/>
  <c r="AH44" i="1"/>
  <c r="AI43" i="1"/>
  <c r="AI42" i="1"/>
  <c r="AI41" i="1"/>
  <c r="AI40" i="1"/>
  <c r="AH40" i="1"/>
  <c r="AI39" i="1"/>
  <c r="AI38" i="1"/>
  <c r="AI37" i="1"/>
  <c r="AI36" i="1"/>
  <c r="AI35" i="1"/>
  <c r="AI34" i="1"/>
  <c r="AH34" i="1"/>
  <c r="AI33" i="1"/>
  <c r="AI32" i="1"/>
  <c r="AI31" i="1"/>
  <c r="AI30" i="1"/>
  <c r="AI29" i="1"/>
  <c r="AI28" i="1"/>
  <c r="AI27" i="1"/>
  <c r="AH27" i="1"/>
  <c r="AI26" i="1"/>
  <c r="AI25" i="1"/>
  <c r="AI24" i="1"/>
  <c r="AI23" i="1"/>
  <c r="AH23" i="1"/>
  <c r="AI22" i="1"/>
  <c r="AI21" i="1"/>
  <c r="AI20" i="1"/>
  <c r="AI19" i="1"/>
  <c r="AH19" i="1"/>
  <c r="AI18" i="1"/>
  <c r="AI17" i="1"/>
  <c r="AI16" i="1"/>
  <c r="AI15" i="1"/>
  <c r="AH15" i="1"/>
  <c r="AI14" i="1"/>
  <c r="AI13" i="1"/>
  <c r="AI12" i="1"/>
  <c r="AI11" i="1"/>
  <c r="AH11" i="1"/>
  <c r="D447" i="1"/>
  <c r="E446" i="1"/>
  <c r="E445" i="1"/>
  <c r="D445" i="1"/>
  <c r="E444" i="1"/>
  <c r="E443" i="1"/>
  <c r="E442" i="1"/>
  <c r="E441" i="1"/>
  <c r="E440" i="1"/>
  <c r="D440" i="1"/>
  <c r="E439" i="1"/>
  <c r="E438" i="1"/>
  <c r="E437" i="1"/>
  <c r="E436" i="1"/>
  <c r="D436" i="1"/>
  <c r="E435" i="1"/>
  <c r="E434" i="1"/>
  <c r="E433" i="1"/>
  <c r="E432" i="1"/>
  <c r="E431" i="1"/>
  <c r="E430" i="1"/>
  <c r="D430" i="1"/>
  <c r="E429" i="1"/>
  <c r="E428" i="1"/>
  <c r="E427" i="1"/>
  <c r="E426" i="1"/>
  <c r="E425" i="1"/>
  <c r="E424" i="1"/>
  <c r="E423" i="1"/>
  <c r="D423" i="1"/>
  <c r="E422" i="1"/>
  <c r="E421" i="1"/>
  <c r="E420" i="1"/>
  <c r="E419" i="1"/>
  <c r="D419" i="1"/>
  <c r="E418" i="1"/>
  <c r="E417" i="1"/>
  <c r="E416" i="1"/>
  <c r="E415" i="1"/>
  <c r="D415" i="1"/>
  <c r="E414" i="1"/>
  <c r="E413" i="1"/>
  <c r="E412" i="1"/>
  <c r="E411" i="1"/>
  <c r="D411" i="1"/>
  <c r="E410" i="1"/>
  <c r="E409" i="1"/>
  <c r="E408" i="1"/>
  <c r="E407" i="1"/>
  <c r="D407" i="1"/>
  <c r="D139" i="1"/>
  <c r="E138" i="1"/>
  <c r="E137" i="1"/>
  <c r="D137" i="1"/>
  <c r="E136" i="1"/>
  <c r="E135" i="1"/>
  <c r="E134" i="1"/>
  <c r="E133" i="1"/>
  <c r="E132" i="1"/>
  <c r="D132" i="1"/>
  <c r="E131" i="1"/>
  <c r="E130" i="1"/>
  <c r="E129" i="1"/>
  <c r="E128" i="1"/>
  <c r="D128" i="1"/>
  <c r="E127" i="1"/>
  <c r="E126" i="1"/>
  <c r="E125" i="1"/>
  <c r="E124" i="1"/>
  <c r="E123" i="1"/>
  <c r="E122" i="1"/>
  <c r="D122" i="1"/>
  <c r="E121" i="1"/>
  <c r="E120" i="1"/>
  <c r="E119" i="1"/>
  <c r="E118" i="1"/>
  <c r="E117" i="1"/>
  <c r="E116" i="1"/>
  <c r="E115" i="1"/>
  <c r="D115" i="1"/>
  <c r="E114" i="1"/>
  <c r="E113" i="1"/>
  <c r="E112" i="1"/>
  <c r="E111" i="1"/>
  <c r="D111" i="1"/>
  <c r="E110" i="1"/>
  <c r="E109" i="1"/>
  <c r="E108" i="1"/>
  <c r="E107" i="1"/>
  <c r="D107" i="1"/>
  <c r="E106" i="1"/>
  <c r="E105" i="1"/>
  <c r="E104" i="1"/>
  <c r="E103" i="1"/>
  <c r="D103" i="1"/>
  <c r="E102" i="1"/>
  <c r="E101" i="1"/>
  <c r="E100" i="1"/>
  <c r="E99" i="1"/>
  <c r="D99" i="1"/>
  <c r="D403" i="1"/>
  <c r="E402" i="1"/>
  <c r="E401" i="1"/>
  <c r="D401" i="1"/>
  <c r="E400" i="1"/>
  <c r="E399" i="1"/>
  <c r="E398" i="1"/>
  <c r="E397" i="1"/>
  <c r="E396" i="1"/>
  <c r="D396" i="1"/>
  <c r="E395" i="1"/>
  <c r="E394" i="1"/>
  <c r="E393" i="1"/>
  <c r="E392" i="1"/>
  <c r="D392" i="1"/>
  <c r="E391" i="1"/>
  <c r="E390" i="1"/>
  <c r="E389" i="1"/>
  <c r="E388" i="1"/>
  <c r="E387" i="1"/>
  <c r="E386" i="1"/>
  <c r="D386" i="1"/>
  <c r="E385" i="1"/>
  <c r="E384" i="1"/>
  <c r="E383" i="1"/>
  <c r="E382" i="1"/>
  <c r="E381" i="1"/>
  <c r="E380" i="1"/>
  <c r="E379" i="1"/>
  <c r="D379" i="1"/>
  <c r="E378" i="1"/>
  <c r="E377" i="1"/>
  <c r="E376" i="1"/>
  <c r="E375" i="1"/>
  <c r="D375" i="1"/>
  <c r="E374" i="1"/>
  <c r="E373" i="1"/>
  <c r="E372" i="1"/>
  <c r="E371" i="1"/>
  <c r="D371" i="1"/>
  <c r="E370" i="1"/>
  <c r="E369" i="1"/>
  <c r="E368" i="1"/>
  <c r="E367" i="1"/>
  <c r="D367" i="1"/>
  <c r="E366" i="1"/>
  <c r="E365" i="1"/>
  <c r="E364" i="1"/>
  <c r="E363" i="1"/>
  <c r="D363" i="1"/>
  <c r="D359" i="1"/>
  <c r="E358" i="1"/>
  <c r="E357" i="1"/>
  <c r="D357" i="1"/>
  <c r="E356" i="1"/>
  <c r="E355" i="1"/>
  <c r="E354" i="1"/>
  <c r="E353" i="1"/>
  <c r="E352" i="1"/>
  <c r="D352" i="1"/>
  <c r="E351" i="1"/>
  <c r="E350" i="1"/>
  <c r="E349" i="1"/>
  <c r="E348" i="1"/>
  <c r="D348" i="1"/>
  <c r="E347" i="1"/>
  <c r="E346" i="1"/>
  <c r="E345" i="1"/>
  <c r="E344" i="1"/>
  <c r="E343" i="1"/>
  <c r="E342" i="1"/>
  <c r="D342" i="1"/>
  <c r="E341" i="1"/>
  <c r="E340" i="1"/>
  <c r="E339" i="1"/>
  <c r="E338" i="1"/>
  <c r="E337" i="1"/>
  <c r="E336" i="1"/>
  <c r="E335" i="1"/>
  <c r="D335" i="1"/>
  <c r="E334" i="1"/>
  <c r="E333" i="1"/>
  <c r="E332" i="1"/>
  <c r="E331" i="1"/>
  <c r="D331" i="1"/>
  <c r="E330" i="1"/>
  <c r="E329" i="1"/>
  <c r="E328" i="1"/>
  <c r="E327" i="1"/>
  <c r="D327" i="1"/>
  <c r="E326" i="1"/>
  <c r="E325" i="1"/>
  <c r="E324" i="1"/>
  <c r="E323" i="1"/>
  <c r="D323" i="1"/>
  <c r="E322" i="1"/>
  <c r="E321" i="1"/>
  <c r="E320" i="1"/>
  <c r="E319" i="1"/>
  <c r="D319" i="1"/>
  <c r="D315" i="1"/>
  <c r="E314" i="1"/>
  <c r="E313" i="1"/>
  <c r="D313" i="1"/>
  <c r="E312" i="1"/>
  <c r="E311" i="1"/>
  <c r="E310" i="1"/>
  <c r="E309" i="1"/>
  <c r="E308" i="1"/>
  <c r="D308" i="1"/>
  <c r="E307" i="1"/>
  <c r="E306" i="1"/>
  <c r="E305" i="1"/>
  <c r="E304" i="1"/>
  <c r="D304" i="1"/>
  <c r="E303" i="1"/>
  <c r="E302" i="1"/>
  <c r="E301" i="1"/>
  <c r="E300" i="1"/>
  <c r="E299" i="1"/>
  <c r="E298" i="1"/>
  <c r="D298" i="1"/>
  <c r="E297" i="1"/>
  <c r="E296" i="1"/>
  <c r="E295" i="1"/>
  <c r="E294" i="1"/>
  <c r="E293" i="1"/>
  <c r="E292" i="1"/>
  <c r="E291" i="1"/>
  <c r="D291" i="1"/>
  <c r="E290" i="1"/>
  <c r="E289" i="1"/>
  <c r="E288" i="1"/>
  <c r="E287" i="1"/>
  <c r="D287" i="1"/>
  <c r="E286" i="1"/>
  <c r="E285" i="1"/>
  <c r="E284" i="1"/>
  <c r="E283" i="1"/>
  <c r="D283" i="1"/>
  <c r="E282" i="1"/>
  <c r="E281" i="1"/>
  <c r="E280" i="1"/>
  <c r="E279" i="1"/>
  <c r="D279" i="1"/>
  <c r="E278" i="1"/>
  <c r="E277" i="1"/>
  <c r="E276" i="1"/>
  <c r="E275" i="1"/>
  <c r="D275" i="1"/>
  <c r="D271" i="1"/>
  <c r="E270" i="1"/>
  <c r="E269" i="1"/>
  <c r="D269" i="1"/>
  <c r="E268" i="1"/>
  <c r="E267" i="1"/>
  <c r="E266" i="1"/>
  <c r="E265" i="1"/>
  <c r="E264" i="1"/>
  <c r="D264" i="1"/>
  <c r="E263" i="1"/>
  <c r="E262" i="1"/>
  <c r="E261" i="1"/>
  <c r="E260" i="1"/>
  <c r="D260" i="1"/>
  <c r="E259" i="1"/>
  <c r="E258" i="1"/>
  <c r="E257" i="1"/>
  <c r="E256" i="1"/>
  <c r="E255" i="1"/>
  <c r="E254" i="1"/>
  <c r="D254" i="1"/>
  <c r="E253" i="1"/>
  <c r="E252" i="1"/>
  <c r="E251" i="1"/>
  <c r="E250" i="1"/>
  <c r="E249" i="1"/>
  <c r="E248" i="1"/>
  <c r="E247" i="1"/>
  <c r="D247" i="1"/>
  <c r="E246" i="1"/>
  <c r="E245" i="1"/>
  <c r="E244" i="1"/>
  <c r="E243" i="1"/>
  <c r="D243" i="1"/>
  <c r="E242" i="1"/>
  <c r="E241" i="1"/>
  <c r="E240" i="1"/>
  <c r="E239" i="1"/>
  <c r="D239" i="1"/>
  <c r="E238" i="1"/>
  <c r="E237" i="1"/>
  <c r="E236" i="1"/>
  <c r="E235" i="1"/>
  <c r="D235" i="1"/>
  <c r="E234" i="1"/>
  <c r="E233" i="1"/>
  <c r="E232" i="1"/>
  <c r="E231" i="1"/>
  <c r="D231" i="1"/>
  <c r="D227" i="1"/>
  <c r="E226" i="1"/>
  <c r="E225" i="1"/>
  <c r="D225" i="1"/>
  <c r="E224" i="1"/>
  <c r="E223" i="1"/>
  <c r="E222" i="1"/>
  <c r="E221" i="1"/>
  <c r="E220" i="1"/>
  <c r="D220" i="1"/>
  <c r="E219" i="1"/>
  <c r="E218" i="1"/>
  <c r="E217" i="1"/>
  <c r="E216" i="1"/>
  <c r="D216" i="1"/>
  <c r="E215" i="1"/>
  <c r="E214" i="1"/>
  <c r="E213" i="1"/>
  <c r="E212" i="1"/>
  <c r="E211" i="1"/>
  <c r="E210" i="1"/>
  <c r="D210" i="1"/>
  <c r="E209" i="1"/>
  <c r="E208" i="1"/>
  <c r="E207" i="1"/>
  <c r="E206" i="1"/>
  <c r="E205" i="1"/>
  <c r="E204" i="1"/>
  <c r="E203" i="1"/>
  <c r="D203" i="1"/>
  <c r="E202" i="1"/>
  <c r="E201" i="1"/>
  <c r="E200" i="1"/>
  <c r="E199" i="1"/>
  <c r="D199" i="1"/>
  <c r="E198" i="1"/>
  <c r="E197" i="1"/>
  <c r="E196" i="1"/>
  <c r="E195" i="1"/>
  <c r="D195" i="1"/>
  <c r="E194" i="1"/>
  <c r="E193" i="1"/>
  <c r="E192" i="1"/>
  <c r="E191" i="1"/>
  <c r="D191" i="1"/>
  <c r="E190" i="1"/>
  <c r="E189" i="1"/>
  <c r="E188" i="1"/>
  <c r="E187" i="1"/>
  <c r="D187" i="1"/>
  <c r="D183" i="1"/>
  <c r="E182" i="1"/>
  <c r="E181" i="1"/>
  <c r="D181" i="1"/>
  <c r="E180" i="1"/>
  <c r="E179" i="1"/>
  <c r="E178" i="1"/>
  <c r="E177" i="1"/>
  <c r="E176" i="1"/>
  <c r="D176" i="1"/>
  <c r="E175" i="1"/>
  <c r="E174" i="1"/>
  <c r="E173" i="1"/>
  <c r="E172" i="1"/>
  <c r="D172" i="1"/>
  <c r="E171" i="1"/>
  <c r="E170" i="1"/>
  <c r="E169" i="1"/>
  <c r="E168" i="1"/>
  <c r="E167" i="1"/>
  <c r="E166" i="1"/>
  <c r="D166" i="1"/>
  <c r="E165" i="1"/>
  <c r="E164" i="1"/>
  <c r="E163" i="1"/>
  <c r="E162" i="1"/>
  <c r="E161" i="1"/>
  <c r="E160" i="1"/>
  <c r="E159" i="1"/>
  <c r="D159" i="1"/>
  <c r="E158" i="1"/>
  <c r="E157" i="1"/>
  <c r="E156" i="1"/>
  <c r="E155" i="1"/>
  <c r="D155" i="1"/>
  <c r="E154" i="1"/>
  <c r="E153" i="1"/>
  <c r="E152" i="1"/>
  <c r="E151" i="1"/>
  <c r="D151" i="1"/>
  <c r="E150" i="1"/>
  <c r="E149" i="1"/>
  <c r="E148" i="1"/>
  <c r="E147" i="1"/>
  <c r="D147" i="1"/>
  <c r="E146" i="1"/>
  <c r="E145" i="1"/>
  <c r="E144" i="1"/>
  <c r="E143" i="1"/>
  <c r="D143" i="1"/>
  <c r="D95" i="1"/>
  <c r="E94" i="1"/>
  <c r="E93" i="1"/>
  <c r="D93" i="1"/>
  <c r="E92" i="1"/>
  <c r="E91" i="1"/>
  <c r="E90" i="1"/>
  <c r="E89" i="1"/>
  <c r="E88" i="1"/>
  <c r="D88" i="1"/>
  <c r="E87" i="1"/>
  <c r="E86" i="1"/>
  <c r="E85" i="1"/>
  <c r="E84" i="1"/>
  <c r="D84" i="1"/>
  <c r="E83" i="1"/>
  <c r="E82" i="1"/>
  <c r="E81" i="1"/>
  <c r="E80" i="1"/>
  <c r="E79" i="1"/>
  <c r="E78" i="1"/>
  <c r="D78" i="1"/>
  <c r="E77" i="1"/>
  <c r="E76" i="1"/>
  <c r="E75" i="1"/>
  <c r="E74" i="1"/>
  <c r="E73" i="1"/>
  <c r="E72" i="1"/>
  <c r="E71" i="1"/>
  <c r="D71" i="1"/>
  <c r="E70" i="1"/>
  <c r="E69" i="1"/>
  <c r="E68" i="1"/>
  <c r="E67" i="1"/>
  <c r="D67" i="1"/>
  <c r="E66" i="1"/>
  <c r="E65" i="1"/>
  <c r="E64" i="1"/>
  <c r="E63" i="1"/>
  <c r="D63" i="1"/>
  <c r="E62" i="1"/>
  <c r="E61" i="1"/>
  <c r="E60" i="1"/>
  <c r="E59" i="1"/>
  <c r="D59" i="1"/>
  <c r="E58" i="1"/>
  <c r="E57" i="1"/>
  <c r="E56" i="1"/>
  <c r="E55" i="1"/>
  <c r="D55" i="1"/>
  <c r="S44" i="1"/>
  <c r="S34" i="1"/>
  <c r="S27" i="1"/>
  <c r="S51" i="1"/>
  <c r="S49" i="1"/>
  <c r="S40" i="1"/>
  <c r="S23" i="1"/>
  <c r="S19" i="1"/>
  <c r="S15" i="1"/>
  <c r="S1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F53" i="1"/>
  <c r="I12" i="3" l="1"/>
  <c r="C12" i="1" s="1"/>
  <c r="B12" i="1"/>
  <c r="O53" i="1"/>
  <c r="L53" i="1"/>
  <c r="I53" i="1"/>
  <c r="G14" i="3"/>
  <c r="I11" i="3"/>
  <c r="C11" i="1" s="1"/>
  <c r="AO26" i="2"/>
  <c r="AN26" i="2"/>
  <c r="AM26" i="2"/>
  <c r="AL26" i="2"/>
  <c r="AK26" i="2"/>
  <c r="AJ26" i="2"/>
  <c r="AI26" i="2"/>
  <c r="AH26" i="2"/>
  <c r="AG26" i="2"/>
  <c r="D7" i="1" l="1"/>
  <c r="A14" i="1"/>
  <c r="AF26" i="2"/>
  <c r="AE26" i="2"/>
  <c r="AD26" i="2"/>
  <c r="AC26" i="2"/>
  <c r="AB26" i="2"/>
  <c r="AA26" i="2"/>
  <c r="Z26" i="2"/>
  <c r="Y26" i="2"/>
  <c r="X26" i="2"/>
  <c r="G26" i="2" l="1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F26" i="2"/>
  <c r="U273" i="1"/>
  <c r="U361" i="1"/>
  <c r="U53" i="1"/>
  <c r="U141" i="1"/>
  <c r="U229" i="1"/>
  <c r="U317" i="1"/>
  <c r="U97" i="1"/>
  <c r="U185" i="1"/>
  <c r="U405" i="1"/>
  <c r="AJ361" i="1"/>
  <c r="AJ229" i="1"/>
  <c r="AJ405" i="1"/>
  <c r="AJ317" i="1"/>
  <c r="AJ97" i="1"/>
  <c r="AJ185" i="1"/>
  <c r="AJ141" i="1"/>
  <c r="AJ273" i="1"/>
  <c r="AJ53" i="1"/>
  <c r="AA229" i="1" l="1"/>
  <c r="AD229" i="1"/>
  <c r="X229" i="1"/>
  <c r="X141" i="1"/>
  <c r="AD141" i="1"/>
  <c r="AA141" i="1"/>
  <c r="AS229" i="1"/>
  <c r="AP229" i="1"/>
  <c r="AM229" i="1"/>
  <c r="AP97" i="1"/>
  <c r="AS97" i="1"/>
  <c r="AM97" i="1"/>
  <c r="AD361" i="1"/>
  <c r="AA361" i="1"/>
  <c r="X361" i="1"/>
  <c r="AS405" i="1"/>
  <c r="AP405" i="1"/>
  <c r="AM405" i="1"/>
  <c r="AP53" i="1"/>
  <c r="AS53" i="1"/>
  <c r="AM53" i="1"/>
  <c r="AD273" i="1"/>
  <c r="AA273" i="1"/>
  <c r="X273" i="1"/>
  <c r="AD317" i="1"/>
  <c r="AA317" i="1"/>
  <c r="X317" i="1"/>
  <c r="AM361" i="1"/>
  <c r="AS361" i="1"/>
  <c r="AP361" i="1"/>
  <c r="AD185" i="1"/>
  <c r="AA185" i="1"/>
  <c r="X185" i="1"/>
  <c r="AP317" i="1"/>
  <c r="AM317" i="1"/>
  <c r="AS317" i="1"/>
  <c r="AD53" i="1"/>
  <c r="AA53" i="1"/>
  <c r="X53" i="1"/>
  <c r="AS273" i="1"/>
  <c r="AP273" i="1"/>
  <c r="AM273" i="1"/>
  <c r="AD405" i="1"/>
  <c r="AA405" i="1"/>
  <c r="X405" i="1"/>
  <c r="AS141" i="1"/>
  <c r="AM141" i="1"/>
  <c r="AP141" i="1"/>
  <c r="AP185" i="1"/>
  <c r="AM185" i="1"/>
  <c r="AS185" i="1"/>
  <c r="AA97" i="1"/>
  <c r="X97" i="1"/>
  <c r="AD9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Insurance Authority: </t>
        </r>
        <r>
          <rPr>
            <sz val="9"/>
            <color indexed="81"/>
            <rFont val="Tahoma"/>
            <family val="2"/>
          </rPr>
          <t>Comments will disappear upon filling data  properly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2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Insurance Authority: </t>
        </r>
        <r>
          <rPr>
            <sz val="9"/>
            <color indexed="81"/>
            <rFont val="Tahoma"/>
            <family val="2"/>
          </rPr>
          <t>Comments will disappear upon filling data properly</t>
        </r>
      </text>
    </comment>
  </commentList>
</comments>
</file>

<file path=xl/sharedStrings.xml><?xml version="1.0" encoding="utf-8"?>
<sst xmlns="http://schemas.openxmlformats.org/spreadsheetml/2006/main" count="963" uniqueCount="165">
  <si>
    <t>Vehicle Details</t>
  </si>
  <si>
    <t>Salon- Private</t>
  </si>
  <si>
    <t>4 Cylinder</t>
  </si>
  <si>
    <t>6 Cylinder</t>
  </si>
  <si>
    <t>8 Cylinder</t>
  </si>
  <si>
    <t>&gt;8 Cylinders</t>
  </si>
  <si>
    <t>Salon - Commercial</t>
  </si>
  <si>
    <t>Jeeps (4x4) Private</t>
  </si>
  <si>
    <t>Jeeps (4x4) Commercial</t>
  </si>
  <si>
    <t>Pickup &amp; Truck</t>
  </si>
  <si>
    <t>Upto 1 Ton</t>
  </si>
  <si>
    <t>Upto 2 Ton</t>
  </si>
  <si>
    <t>Upto 3 Ton</t>
  </si>
  <si>
    <t>Upto 5 Ton</t>
  </si>
  <si>
    <t>Upto 7 Ton</t>
  </si>
  <si>
    <t>Upto 10 Ton</t>
  </si>
  <si>
    <t>More Than 10 ton</t>
  </si>
  <si>
    <t>Trailer, Water and Fuel Tanker</t>
  </si>
  <si>
    <t>Trailer</t>
  </si>
  <si>
    <t>Water Tanker Under 2000 Gallon</t>
  </si>
  <si>
    <t>Water Tanker 2000-5000</t>
  </si>
  <si>
    <t>Water Tanker Trailer</t>
  </si>
  <si>
    <t>Fuel Tanker upto 2500 Galloons</t>
  </si>
  <si>
    <t>Fuel Tanker above 2500 Galloons</t>
  </si>
  <si>
    <t>Buses</t>
  </si>
  <si>
    <t>14 passengers</t>
  </si>
  <si>
    <t>26 passengers</t>
  </si>
  <si>
    <t>56 passengers</t>
  </si>
  <si>
    <t>Equipment</t>
  </si>
  <si>
    <t>Light Equipment - Dumper&amp;Agriculture</t>
  </si>
  <si>
    <t>Light Equipment - Private Forklift</t>
  </si>
  <si>
    <t>Light Equipment - Commercial Forklift</t>
  </si>
  <si>
    <t>Heavy Vehicle - Private</t>
  </si>
  <si>
    <t>Heavy Vehicle - Commercial</t>
  </si>
  <si>
    <t>ALL Emirates</t>
  </si>
  <si>
    <t>Dubai</t>
  </si>
  <si>
    <t>Sharjah</t>
  </si>
  <si>
    <t>Ras al-Khaimah</t>
  </si>
  <si>
    <t>Al Fujirah</t>
  </si>
  <si>
    <t>Umm al Quwain</t>
  </si>
  <si>
    <t>Ajman</t>
  </si>
  <si>
    <t>فئة المركبة</t>
  </si>
  <si>
    <t>Saloon</t>
  </si>
  <si>
    <t>Four Wheel Drive</t>
  </si>
  <si>
    <t>Private and Public trucks</t>
  </si>
  <si>
    <t>A-    Pick up and Van up to 3 tons (light)</t>
  </si>
  <si>
    <t>B-      Heavy up to 3 tons</t>
  </si>
  <si>
    <t>A-    Up to 15 seats (Private)</t>
  </si>
  <si>
    <t>B-     Up to 15 seats (public)</t>
  </si>
  <si>
    <t>C-    Up to 26 seats (Private)</t>
  </si>
  <si>
    <t>D-    Up to 26 seats (Public)</t>
  </si>
  <si>
    <t>E-     Up to 56 seats (Private)</t>
  </si>
  <si>
    <t>F-     Up to 56 seats (Public)</t>
  </si>
  <si>
    <t>Others</t>
  </si>
  <si>
    <t>إجمالي الأقساط</t>
  </si>
  <si>
    <t>إجمالي مبالغ التأمين</t>
  </si>
  <si>
    <t>عدد المركبات</t>
  </si>
  <si>
    <t>Total</t>
  </si>
  <si>
    <t>&gt;56 passengers</t>
  </si>
  <si>
    <t>Motorcycle</t>
  </si>
  <si>
    <t>&lt;200 CC</t>
  </si>
  <si>
    <t>&gt;200 CC</t>
  </si>
  <si>
    <t xml:space="preserve">Abu Dhabi </t>
  </si>
  <si>
    <t>AL AIN</t>
  </si>
  <si>
    <t>Online purchase</t>
  </si>
  <si>
    <t xml:space="preserve">متوسط الأسعار المطبقة خلال شهر ( Average premiums applied within a month) </t>
  </si>
  <si>
    <t>عدد السيارات في كل فئة ( Number of Vehicles per category)</t>
  </si>
  <si>
    <t>Template Forum</t>
  </si>
  <si>
    <t>Calculated Formula</t>
  </si>
  <si>
    <t>Manual Input</t>
  </si>
  <si>
    <t>Template Keys</t>
  </si>
  <si>
    <t>Abu Dhabi National Insurance Company</t>
  </si>
  <si>
    <t>Abu Dhabi National Takaful Company</t>
  </si>
  <si>
    <t>Adamjee Insurance Company Limited</t>
  </si>
  <si>
    <t>Al Ain Ahlia Insurance Company P.S.C.</t>
  </si>
  <si>
    <t>Al Buharia National Insurance Company</t>
  </si>
  <si>
    <t>Al Dhafra Insurance Company P.S.C.</t>
  </si>
  <si>
    <t>Al Fujairah National Insurance Company P.S.C.</t>
  </si>
  <si>
    <t>Al Hilal Takaful P.S.C.</t>
  </si>
  <si>
    <t>Al Ittihad Al Watani - General Insurance Company for the Near East</t>
  </si>
  <si>
    <t>Al Khazna Insurance Company P.S.C.</t>
  </si>
  <si>
    <t>Al Sagr National Insurance Company</t>
  </si>
  <si>
    <t>Al Wathba National Insurance Company (PJSC)</t>
  </si>
  <si>
    <t>Alliance Insurance</t>
  </si>
  <si>
    <t>American Home Insurance Company (Dubai Br.)</t>
  </si>
  <si>
    <t>American Life Insurance Company</t>
  </si>
  <si>
    <t>Arabia Insurance Company S.A.L.</t>
  </si>
  <si>
    <t>Arabian Scandinavian Insurance</t>
  </si>
  <si>
    <t>Assicurazioni Generali S.P.A.</t>
  </si>
  <si>
    <t>Dar Al Takaful PJSC</t>
  </si>
  <si>
    <t>Dubai Insurance Company</t>
  </si>
  <si>
    <t>Dubai Islamic Insurance &amp; Reinsurance Company (Aman) P.S.C.</t>
  </si>
  <si>
    <t>Dubai National Insurance &amp; Reinsurance P.S.C.</t>
  </si>
  <si>
    <t>Emirates Insurance Company</t>
  </si>
  <si>
    <t>Export Credit Insurance Company of The Emirates</t>
  </si>
  <si>
    <t>Friends Provident International Limited</t>
  </si>
  <si>
    <t>General Insurance Corporation of India</t>
  </si>
  <si>
    <t>Insurance House</t>
  </si>
  <si>
    <t>Iran Insurance Company</t>
  </si>
  <si>
    <t>Islamic Arab Insurance Company 'Salama'</t>
  </si>
  <si>
    <t>Jordan Insurance Co. Ltd.</t>
  </si>
  <si>
    <t>Life Insurance Corporation (International)</t>
  </si>
  <si>
    <t>Methaq Takaful Insurance Company</t>
  </si>
  <si>
    <t>Mitsui Sumitomo Insurance Company Ltd.</t>
  </si>
  <si>
    <t>National General Insurance Company</t>
  </si>
  <si>
    <t>National Life and General Insurance Company</t>
  </si>
  <si>
    <t>Noor Takaful Family PJSC</t>
  </si>
  <si>
    <t>Noor Takaful General PJSC</t>
  </si>
  <si>
    <t>Oman Insurance Company P.S.C.</t>
  </si>
  <si>
    <t>Orient Insurance Company PJSC</t>
  </si>
  <si>
    <t>Orient UNB Takaful PJSC</t>
  </si>
  <si>
    <t>Qatar General Insurance &amp; Reinsurance Company S.A.Q.</t>
  </si>
  <si>
    <t>Qatar Insurance Company</t>
  </si>
  <si>
    <t>Ras Al Khaimah National Insurance Company P.S.C.</t>
  </si>
  <si>
    <t>Royal &amp; Sun Alliance Insurance (Middle East) B.S.C. ©</t>
  </si>
  <si>
    <t>Saudi Arabian Insurance Company B.S.C. ©</t>
  </si>
  <si>
    <t>Sharjah Insurance Company P.S.C.</t>
  </si>
  <si>
    <t>State Life Insurance Corporation of Pakistan</t>
  </si>
  <si>
    <t>Takaful Emarat – Insurance (P.S.C.)</t>
  </si>
  <si>
    <t>The Mediterranean &amp; Gulf Insurance &amp; Reinsurance Co. B.S.C. (MedGulf)</t>
  </si>
  <si>
    <t>The National Health Insurance Company (Daman)</t>
  </si>
  <si>
    <t>The New India Assurance Company Limited</t>
  </si>
  <si>
    <t>The Oriental Insurance Company Limited</t>
  </si>
  <si>
    <t>Tokio Marine &amp; Nichido Fire Insurance Co. Ltd.</t>
  </si>
  <si>
    <t>Union Insurance</t>
  </si>
  <si>
    <t>Zurich International Life Limited</t>
  </si>
  <si>
    <t>Zurich Life Insurance Company Limited</t>
  </si>
  <si>
    <t>Company Name</t>
  </si>
  <si>
    <t>Data Input Prem</t>
  </si>
  <si>
    <t>Numbers</t>
  </si>
  <si>
    <t>Not all data filled</t>
  </si>
  <si>
    <t>month by month filling</t>
  </si>
  <si>
    <t>Abu Dhabi</t>
  </si>
  <si>
    <t>Al Ain</t>
  </si>
  <si>
    <t>Data Input</t>
  </si>
  <si>
    <t>TPL</t>
  </si>
  <si>
    <t>Comp</t>
  </si>
  <si>
    <t>V1.2</t>
  </si>
  <si>
    <t>CHUBB Tempest Life ReInsurance Ltd</t>
  </si>
  <si>
    <t>AXA  Insurance Gulf  B.S.C(c) Dubai</t>
  </si>
  <si>
    <t>AXA Green Crescent Insurance Company P.J.S.C</t>
  </si>
  <si>
    <t>Al Watania Takaful</t>
  </si>
  <si>
    <t>United Fdelity Insurance Company</t>
  </si>
  <si>
    <t>Cigna Insurance Middle East S.A.L.</t>
  </si>
  <si>
    <t>Comp 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</si>
  <si>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</si>
  <si>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</si>
  <si>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</si>
  <si>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</si>
  <si>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</si>
  <si>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</si>
  <si>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</si>
  <si>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</si>
  <si>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</si>
  <si>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</si>
  <si>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</si>
  <si>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</si>
  <si>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Premium cannot equal SA</t>
  </si>
  <si>
    <t xml:space="preserve"> Premiums cannot be greater than Sum Insured!</t>
  </si>
  <si>
    <t>إجمالي الأقساط
(Gross Premium)</t>
  </si>
  <si>
    <t>إجمالي مبالغ التأمين
(Sum Assured)</t>
  </si>
  <si>
    <t>عدد المركبات
(No of Vehicles)</t>
  </si>
  <si>
    <t>إجمالي الأقساط (Gross Premiums)</t>
  </si>
  <si>
    <t>Year | Quarter:</t>
  </si>
  <si>
    <r>
      <rPr>
        <b/>
        <sz val="12"/>
        <color theme="1"/>
        <rFont val="Calibri"/>
        <family val="2"/>
        <scheme val="minor"/>
      </rPr>
      <t xml:space="preserve">Select:  </t>
    </r>
    <r>
      <rPr>
        <sz val="12"/>
        <color theme="1"/>
        <rFont val="Calibri"/>
        <family val="2"/>
        <scheme val="minor"/>
      </rPr>
      <t xml:space="preserve">    Company Name: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</si>
</sst>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0" applyFont="1"/>
    <xf numFmtId="0" fontId="5" fillId="0" borderId="0" xfId="0" applyFont="1" applyProtection="1"/>
    <xf numFmtId="17" fontId="5" fillId="0" borderId="0" xfId="0" applyNumberFormat="1" applyFont="1" applyProtection="1"/>
    <xf numFmtId="165" fontId="5" fillId="3" borderId="1" xfId="1" applyNumberFormat="1" applyFont="1" applyFill="1" applyBorder="1" applyAlignment="1" applyProtection="1">
      <alignment horizontal="center"/>
    </xf>
    <xf numFmtId="165" fontId="5" fillId="3" borderId="6" xfId="1" applyNumberFormat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165" fontId="6" fillId="3" borderId="1" xfId="1" applyNumberFormat="1" applyFont="1" applyFill="1" applyBorder="1" applyAlignment="1" applyProtection="1">
      <alignment horizontal="center"/>
    </xf>
    <xf numFmtId="165" fontId="6" fillId="3" borderId="6" xfId="1" applyNumberFormat="1" applyFont="1" applyFill="1" applyBorder="1" applyAlignment="1" applyProtection="1">
      <alignment horizontal="center"/>
    </xf>
    <xf numFmtId="165" fontId="6" fillId="3" borderId="7" xfId="1" applyNumberFormat="1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0" borderId="0" xfId="0" applyFont="1" applyAlignment="1">
      <alignment wrapText="1"/>
    </xf>
    <xf numFmtId="0" fontId="5" fillId="4" borderId="2" xfId="0" applyFont="1" applyFill="1" applyBorder="1" applyAlignment="1" applyProtection="1">
      <alignment wrapText="1"/>
    </xf>
    <xf numFmtId="165" fontId="5" fillId="3" borderId="2" xfId="1" applyNumberFormat="1" applyFont="1" applyFill="1" applyBorder="1" applyAlignment="1" applyProtection="1">
      <alignment horizontal="center" wrapText="1"/>
    </xf>
    <xf numFmtId="0" fontId="5" fillId="0" borderId="2" xfId="0" applyFont="1" applyBorder="1" applyAlignment="1" applyProtection="1">
      <alignment wrapText="1"/>
    </xf>
    <xf numFmtId="0" fontId="5" fillId="0" borderId="0" xfId="0" applyFont="1" applyAlignment="1" applyProtection="1">
      <alignment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0" borderId="0" xfId="0" applyFont="1" applyProtection="1">
      <protection hidden="1"/>
    </xf>
    <xf numFmtId="0" fontId="5" fillId="4" borderId="0" xfId="0" applyFont="1" applyFill="1" applyAlignment="1" applyProtection="1">
      <alignment wrapText="1"/>
      <protection hidden="1"/>
    </xf>
    <xf numFmtId="0" fontId="5" fillId="4" borderId="0" xfId="0" applyFont="1" applyFill="1" applyProtection="1">
      <protection hidden="1"/>
    </xf>
    <xf numFmtId="17" fontId="5" fillId="4" borderId="1" xfId="0" applyNumberFormat="1" applyFont="1" applyFill="1" applyBorder="1" applyAlignment="1" applyProtection="1">
      <alignment horizontal="center" readingOrder="2"/>
      <protection hidden="1"/>
    </xf>
    <xf numFmtId="17" fontId="5" fillId="4" borderId="6" xfId="0" applyNumberFormat="1" applyFont="1" applyFill="1" applyBorder="1" applyAlignment="1" applyProtection="1">
      <alignment horizontal="center" readingOrder="2"/>
      <protection hidden="1"/>
    </xf>
    <xf numFmtId="17" fontId="5" fillId="4" borderId="7" xfId="0" applyNumberFormat="1" applyFont="1" applyFill="1" applyBorder="1" applyAlignment="1" applyProtection="1">
      <alignment horizontal="center" readingOrder="2"/>
      <protection hidden="1"/>
    </xf>
    <xf numFmtId="0" fontId="5" fillId="4" borderId="1" xfId="0" applyFont="1" applyFill="1" applyBorder="1" applyProtection="1">
      <protection hidden="1"/>
    </xf>
    <xf numFmtId="0" fontId="5" fillId="4" borderId="8" xfId="0" applyFont="1" applyFill="1" applyBorder="1" applyProtection="1"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Protection="1">
      <protection hidden="1"/>
    </xf>
    <xf numFmtId="0" fontId="5" fillId="0" borderId="0" xfId="0" applyFont="1" applyBorder="1" applyAlignment="1" applyProtection="1">
      <alignment wrapText="1"/>
    </xf>
    <xf numFmtId="165" fontId="5" fillId="0" borderId="1" xfId="1" applyNumberFormat="1" applyFont="1" applyFill="1" applyBorder="1" applyAlignment="1" applyProtection="1">
      <alignment horizontal="center"/>
      <protection locked="0"/>
    </xf>
    <xf numFmtId="165" fontId="5" fillId="0" borderId="6" xfId="1" applyNumberFormat="1" applyFont="1" applyFill="1" applyBorder="1" applyAlignment="1" applyProtection="1">
      <alignment horizontal="center"/>
      <protection locked="0"/>
    </xf>
    <xf numFmtId="165" fontId="5" fillId="0" borderId="7" xfId="1" applyNumberFormat="1" applyFont="1" applyFill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64" fontId="5" fillId="4" borderId="9" xfId="1" applyNumberFormat="1" applyFont="1" applyFill="1" applyBorder="1" applyAlignment="1" applyProtection="1">
      <alignment horizontal="centerContinuous" wrapText="1"/>
      <protection hidden="1"/>
    </xf>
    <xf numFmtId="165" fontId="7" fillId="3" borderId="0" xfId="1" applyNumberFormat="1" applyFont="1" applyFill="1" applyBorder="1" applyAlignment="1" applyProtection="1">
      <alignment horizontal="centerContinuous" vertical="top" wrapText="1"/>
    </xf>
    <xf numFmtId="165" fontId="5" fillId="3" borderId="1" xfId="1" applyNumberFormat="1" applyFont="1" applyFill="1" applyBorder="1" applyAlignment="1" applyProtection="1">
      <alignment horizontal="center" vertical="center"/>
    </xf>
    <xf numFmtId="165" fontId="5" fillId="3" borderId="6" xfId="1" applyNumberFormat="1" applyFont="1" applyFill="1" applyBorder="1" applyAlignment="1" applyProtection="1">
      <alignment horizontal="center" vertical="center"/>
    </xf>
    <xf numFmtId="165" fontId="5" fillId="3" borderId="7" xfId="1" applyNumberFormat="1" applyFont="1" applyFill="1" applyBorder="1" applyAlignment="1" applyProtection="1">
      <alignment horizontal="center" vertical="center"/>
    </xf>
    <xf numFmtId="0" fontId="0" fillId="0" borderId="0" xfId="0" applyFill="1" applyProtection="1"/>
    <xf numFmtId="17" fontId="3" fillId="4" borderId="1" xfId="0" applyNumberFormat="1" applyFont="1" applyFill="1" applyBorder="1" applyAlignment="1" applyProtection="1">
      <alignment horizontal="centerContinuous" readingOrder="2"/>
    </xf>
    <xf numFmtId="17" fontId="3" fillId="4" borderId="6" xfId="0" applyNumberFormat="1" applyFont="1" applyFill="1" applyBorder="1" applyAlignment="1" applyProtection="1">
      <alignment horizontal="centerContinuous" readingOrder="2"/>
    </xf>
    <xf numFmtId="17" fontId="3" fillId="4" borderId="7" xfId="0" applyNumberFormat="1" applyFont="1" applyFill="1" applyBorder="1" applyAlignment="1" applyProtection="1">
      <alignment horizontal="centerContinuous" readingOrder="2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1" fontId="4" fillId="0" borderId="0" xfId="0" applyNumberFormat="1" applyFont="1" applyFill="1" applyBorder="1" applyProtection="1"/>
    <xf numFmtId="1" fontId="2" fillId="0" borderId="1" xfId="1" applyNumberFormat="1" applyFont="1" applyFill="1" applyBorder="1" applyAlignment="1" applyProtection="1">
      <alignment horizontal="center" vertical="center" readingOrder="1"/>
      <protection locked="0"/>
    </xf>
    <xf numFmtId="1" fontId="2" fillId="0" borderId="6" xfId="1" applyNumberFormat="1" applyFont="1" applyFill="1" applyBorder="1" applyAlignment="1" applyProtection="1">
      <alignment horizontal="center" vertical="center" readingOrder="1"/>
      <protection locked="0"/>
    </xf>
    <xf numFmtId="1" fontId="2" fillId="0" borderId="7" xfId="1" applyNumberFormat="1" applyFont="1" applyFill="1" applyBorder="1" applyAlignment="1" applyProtection="1">
      <alignment horizontal="center" vertical="center" readingOrder="1"/>
      <protection locked="0"/>
    </xf>
    <xf numFmtId="0" fontId="0" fillId="0" borderId="0" xfId="0" applyProtection="1">
      <protection locked="0"/>
    </xf>
    <xf numFmtId="0" fontId="10" fillId="0" borderId="0" xfId="0" applyFont="1"/>
    <xf numFmtId="0" fontId="11" fillId="0" borderId="14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10" fillId="0" borderId="8" xfId="0" applyFont="1" applyFill="1" applyBorder="1" applyAlignment="1" applyProtection="1">
      <alignment horizontal="center"/>
      <protection hidden="1"/>
    </xf>
    <xf numFmtId="0" fontId="10" fillId="0" borderId="13" xfId="0" applyFont="1" applyFill="1" applyBorder="1" applyAlignment="1" applyProtection="1">
      <alignment horizontal="center"/>
      <protection hidden="1"/>
    </xf>
    <xf numFmtId="0" fontId="10" fillId="0" borderId="10" xfId="0" applyFont="1" applyFill="1" applyBorder="1" applyAlignment="1" applyProtection="1">
      <alignment horizontal="center"/>
      <protection hidden="1"/>
    </xf>
    <xf numFmtId="0" fontId="10" fillId="0" borderId="0" xfId="0" applyFont="1" applyProtection="1"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/>
      <protection hidden="1"/>
    </xf>
    <xf numFmtId="0" fontId="10" fillId="0" borderId="0" xfId="0" applyFont="1" applyFill="1" applyBorder="1" applyAlignment="1" applyProtection="1">
      <alignment horizontal="center"/>
      <protection hidden="1"/>
    </xf>
    <xf numFmtId="0" fontId="10" fillId="0" borderId="15" xfId="0" applyFont="1" applyFill="1" applyBorder="1" applyAlignment="1" applyProtection="1">
      <alignment horizontal="center"/>
      <protection hidden="1"/>
    </xf>
    <xf numFmtId="0" fontId="11" fillId="0" borderId="14" xfId="0" applyFont="1" applyFill="1" applyBorder="1" applyAlignment="1" applyProtection="1">
      <alignment horizontal="center"/>
      <protection hidden="1"/>
    </xf>
    <xf numFmtId="165" fontId="11" fillId="0" borderId="0" xfId="0" applyNumberFormat="1" applyFont="1" applyFill="1" applyBorder="1" applyAlignment="1" applyProtection="1">
      <alignment horizontal="center"/>
      <protection hidden="1"/>
    </xf>
    <xf numFmtId="0" fontId="11" fillId="0" borderId="15" xfId="0" applyFont="1" applyFill="1" applyBorder="1" applyAlignment="1" applyProtection="1">
      <alignment horizontal="center"/>
      <protection hidden="1"/>
    </xf>
    <xf numFmtId="165" fontId="11" fillId="0" borderId="0" xfId="0" applyNumberFormat="1" applyFont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0" fillId="4" borderId="0" xfId="0" applyFill="1" applyProtection="1">
      <protection hidden="1"/>
    </xf>
    <xf numFmtId="0" fontId="5" fillId="4" borderId="1" xfId="0" applyFont="1" applyFill="1" applyBorder="1" applyAlignment="1" applyProtection="1">
      <alignment vertical="top"/>
      <protection hidden="1"/>
    </xf>
    <xf numFmtId="0" fontId="5" fillId="4" borderId="1" xfId="0" applyFont="1" applyFill="1" applyBorder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2" fillId="0" borderId="0" xfId="0" applyFont="1" applyFill="1" applyBorder="1" applyAlignment="1" applyProtection="1">
      <alignment horizontal="left" vertical="center" readingOrder="1"/>
      <protection hidden="1"/>
    </xf>
    <xf numFmtId="0" fontId="5" fillId="0" borderId="0" xfId="0" applyFont="1" applyAlignment="1">
      <alignment horizontal="left" wrapText="1"/>
    </xf>
    <xf numFmtId="1" fontId="10" fillId="0" borderId="0" xfId="0" applyNumberFormat="1" applyFont="1" applyProtection="1">
      <protection hidden="1"/>
    </xf>
    <xf numFmtId="2" fontId="10" fillId="0" borderId="0" xfId="0" applyNumberFormat="1" applyFont="1" applyProtection="1">
      <protection hidden="1"/>
    </xf>
    <xf numFmtId="0" fontId="5" fillId="0" borderId="0" xfId="0" applyFont="1" applyAlignment="1"/>
    <xf numFmtId="14" fontId="5" fillId="0" borderId="0" xfId="0" applyNumberFormat="1" applyFont="1" applyAlignment="1">
      <alignment wrapText="1"/>
    </xf>
    <xf numFmtId="17" fontId="5" fillId="4" borderId="1" xfId="0" applyNumberFormat="1" applyFont="1" applyFill="1" applyBorder="1" applyAlignment="1" applyProtection="1">
      <alignment horizontal="centerContinuous" readingOrder="2"/>
    </xf>
    <xf numFmtId="17" fontId="5" fillId="4" borderId="6" xfId="0" applyNumberFormat="1" applyFont="1" applyFill="1" applyBorder="1" applyAlignment="1" applyProtection="1">
      <alignment horizontal="centerContinuous" readingOrder="2"/>
    </xf>
    <xf numFmtId="17" fontId="5" fillId="4" borderId="7" xfId="0" applyNumberFormat="1" applyFont="1" applyFill="1" applyBorder="1" applyAlignment="1" applyProtection="1">
      <alignment horizontal="centerContinuous" readingOrder="2"/>
    </xf>
    <xf numFmtId="165" fontId="7" fillId="3" borderId="0" xfId="1" applyNumberFormat="1" applyFont="1" applyFill="1" applyBorder="1" applyAlignment="1" applyProtection="1">
      <alignment horizontal="center" vertical="top" wrapText="1"/>
      <protection hidden="1"/>
    </xf>
    <xf numFmtId="0" fontId="5" fillId="4" borderId="3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0" fontId="5" fillId="4" borderId="1" xfId="0" applyFont="1" applyFill="1" applyBorder="1" applyAlignment="1" applyProtection="1">
      <alignment horizontal="center"/>
      <protection hidden="1"/>
    </xf>
    <xf numFmtId="0" fontId="5" fillId="4" borderId="7" xfId="0" applyFont="1" applyFill="1" applyBorder="1" applyAlignment="1" applyProtection="1">
      <alignment horizontal="center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 vertical="center"/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5" fillId="4" borderId="11" xfId="0" applyFont="1" applyFill="1" applyBorder="1" applyAlignment="1" applyProtection="1">
      <alignment horizontal="center" vertical="center"/>
      <protection hidden="1"/>
    </xf>
    <xf numFmtId="0" fontId="5" fillId="4" borderId="12" xfId="0" applyFont="1" applyFill="1" applyBorder="1" applyAlignment="1" applyProtection="1">
      <alignment horizontal="center" vertical="center"/>
      <protection hidden="1"/>
    </xf>
    <xf numFmtId="165" fontId="12" fillId="3" borderId="0" xfId="1" applyNumberFormat="1" applyFont="1" applyFill="1" applyBorder="1" applyAlignment="1" applyProtection="1">
      <alignment horizontal="center" vertical="top" wrapText="1"/>
      <protection hidden="1"/>
    </xf>
    <xf numFmtId="0" fontId="5" fillId="0" borderId="2" xfId="0" applyFont="1" applyBorder="1" applyAlignment="1" applyProtection="1">
      <alignment horizontal="center"/>
      <protection locked="0"/>
    </xf>
    <xf numFmtId="0" fontId="5" fillId="4" borderId="9" xfId="0" applyFont="1" applyFill="1" applyBorder="1" applyAlignment="1" applyProtection="1">
      <alignment horizontal="centerContinuous"/>
      <protection hidden="1"/>
    </xf>
  </cellXfs>
  <cellStyles count="2">
    <cellStyle name="Comma" xfId="1" builtinId="3"/>
    <cellStyle name="Normal" xfId="0" builtinId="0"/>
  </cellStyles>
  <dxfs count="686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5" tint="0.79998168889431442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U579"/>
  <sheetViews>
    <sheetView showGridLines="0" tabSelected="1" zoomScaleNormal="100" workbookViewId="0">
      <selection activeCell="E6" sqref="E6"/>
    </sheetView>
  </sheetViews>
  <sheetFormatPr defaultRowHeight="15.75" x14ac:dyDescent="0.25"/>
  <cols>
    <col min="1" max="3" width="1.42578125" customWidth="1"/>
    <col min="4" max="4" width="29.85546875" style="11" bestFit="1" customWidth="1"/>
    <col min="5" max="5" width="39.42578125" style="1" bestFit="1" customWidth="1"/>
    <col min="6" max="8" width="18.7109375" style="1" customWidth="1"/>
    <col min="9" max="9" width="7.5703125" style="1" hidden="1" customWidth="1"/>
    <col min="10" max="10" width="8.42578125" style="1" hidden="1" customWidth="1"/>
    <col min="11" max="11" width="7.140625" style="1" hidden="1" customWidth="1"/>
    <col min="12" max="14" width="17.7109375" style="1" hidden="1" customWidth="1"/>
    <col min="15" max="17" width="25.7109375" style="1" hidden="1" customWidth="1"/>
    <col min="18" max="18" width="2.5703125" style="1" customWidth="1"/>
    <col min="19" max="19" width="30.85546875" style="11" bestFit="1" customWidth="1"/>
    <col min="20" max="20" width="39.42578125" style="1" bestFit="1" customWidth="1"/>
    <col min="21" max="23" width="18.7109375" style="1" customWidth="1"/>
    <col min="24" max="24" width="7.5703125" style="1" hidden="1" customWidth="1"/>
    <col min="25" max="25" width="8.42578125" style="1" hidden="1" customWidth="1"/>
    <col min="26" max="26" width="7.140625" style="1" hidden="1" customWidth="1"/>
    <col min="27" max="29" width="17.7109375" style="1" hidden="1" customWidth="1"/>
    <col min="30" max="32" width="25.7109375" style="1" hidden="1" customWidth="1"/>
    <col min="33" max="33" width="2.5703125" style="1" customWidth="1"/>
    <col min="34" max="34" width="30.85546875" style="11" bestFit="1" customWidth="1"/>
    <col min="35" max="35" width="39.42578125" style="1" bestFit="1" customWidth="1"/>
    <col min="36" max="38" width="18.7109375" style="1" customWidth="1"/>
    <col min="39" max="39" width="7.5703125" style="1" hidden="1" customWidth="1"/>
    <col min="40" max="40" width="8.42578125" style="1" hidden="1" customWidth="1"/>
    <col min="41" max="41" width="7.140625" style="1" hidden="1" customWidth="1"/>
    <col min="42" max="44" width="17.7109375" style="1" hidden="1" customWidth="1"/>
    <col min="45" max="47" width="25.7109375" style="1" hidden="1" customWidth="1"/>
    <col min="48" max="16384" width="9.140625" style="1"/>
  </cols>
  <sheetData>
    <row r="1" spans="1:47" x14ac:dyDescent="0.25">
      <c r="A1" s="48" t="str">
        <f>CHK!G1</f>
        <v>TPL</v>
      </c>
      <c r="B1" s="48">
        <f>CHK!H1</f>
        <v>0</v>
      </c>
      <c r="C1" s="48">
        <f>CHK!I1</f>
        <v>0</v>
      </c>
      <c r="D1" s="11" t="s">
        <v>70</v>
      </c>
      <c r="E1" s="1" t="s">
        <v>137</v>
      </c>
    </row>
    <row r="2" spans="1:47" x14ac:dyDescent="0.25">
      <c r="A2" s="48">
        <f>CHK!G2</f>
        <v>0</v>
      </c>
      <c r="B2" s="48">
        <f>CHK!H2</f>
        <v>0</v>
      </c>
      <c r="C2" s="48">
        <f>CHK!I2</f>
        <v>0</v>
      </c>
      <c r="D2" s="12"/>
      <c r="E2" s="2" t="s">
        <v>67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5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15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x14ac:dyDescent="0.25">
      <c r="A3" s="48">
        <f>CHK!G3</f>
        <v>0</v>
      </c>
      <c r="B3" s="48">
        <f>CHK!H3</f>
        <v>0</v>
      </c>
      <c r="C3" s="48">
        <f>CHK!I3</f>
        <v>0</v>
      </c>
      <c r="D3" s="13"/>
      <c r="E3" s="2" t="s">
        <v>68</v>
      </c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2"/>
      <c r="S3" s="15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5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x14ac:dyDescent="0.25">
      <c r="A4" s="48">
        <f>CHK!G4</f>
        <v>0</v>
      </c>
      <c r="B4" s="48">
        <f>CHK!H4</f>
        <v>0</v>
      </c>
      <c r="C4" s="48">
        <f>CHK!I4</f>
        <v>0</v>
      </c>
      <c r="D4" s="14"/>
      <c r="E4" s="2" t="s">
        <v>69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15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5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x14ac:dyDescent="0.25">
      <c r="A5" s="48">
        <f>CHK!G5</f>
        <v>0</v>
      </c>
      <c r="B5" s="48">
        <f>CHK!H5</f>
        <v>0</v>
      </c>
      <c r="C5" s="48">
        <f>CHK!I5</f>
        <v>0</v>
      </c>
      <c r="D5" s="27"/>
      <c r="E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15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15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</row>
    <row r="6" spans="1:47" x14ac:dyDescent="0.25">
      <c r="A6" s="48">
        <f>CHK!G6</f>
        <v>0</v>
      </c>
      <c r="B6" s="48">
        <f>CHK!H6</f>
        <v>0</v>
      </c>
      <c r="C6" s="48">
        <f>CHK!I6</f>
        <v>0</v>
      </c>
      <c r="D6" s="19" t="s">
        <v>164</v>
      </c>
      <c r="E6" s="31"/>
      <c r="F6" s="19" t="s">
        <v>163</v>
      </c>
      <c r="G6" s="93">
        <v>2019</v>
      </c>
      <c r="H6" s="93">
        <v>4</v>
      </c>
      <c r="I6" s="2"/>
      <c r="J6" s="2"/>
      <c r="K6" s="2"/>
      <c r="L6" s="2"/>
      <c r="M6" s="2"/>
      <c r="N6" s="2"/>
      <c r="O6" s="2"/>
      <c r="P6" s="2"/>
      <c r="Q6" s="2"/>
      <c r="R6" s="2"/>
      <c r="S6" s="1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15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x14ac:dyDescent="0.25">
      <c r="A7" s="48">
        <f>CHK!G7</f>
        <v>0</v>
      </c>
      <c r="B7" s="48">
        <f>CHK!H7</f>
        <v>0</v>
      </c>
      <c r="C7" s="48">
        <f>CHK!I7</f>
        <v>0</v>
      </c>
      <c r="D7" s="80" t="str">
        <f>IF(CHK!G14="Partially filled Template","Insurance Authority may reject this template due to the following"&amp;CHK!I10&amp;CHK!I11&amp;CHK!I12&amp;CHK!I13&amp;" ,Please fill the data Properly","")</f>
        <v/>
      </c>
      <c r="E7" s="80"/>
      <c r="F7" s="32" t="s">
        <v>131</v>
      </c>
      <c r="G7" s="32"/>
      <c r="H7" s="32"/>
      <c r="I7" s="32" t="str">
        <f>F7</f>
        <v>month by month filling</v>
      </c>
      <c r="J7" s="32"/>
      <c r="K7" s="32"/>
      <c r="L7" s="32" t="str">
        <f>F7</f>
        <v>month by month filling</v>
      </c>
      <c r="M7" s="32"/>
      <c r="N7" s="32"/>
      <c r="O7" s="32" t="str">
        <f>F7</f>
        <v>month by month filling</v>
      </c>
      <c r="P7" s="32"/>
      <c r="Q7" s="32"/>
      <c r="R7" s="2"/>
      <c r="S7" s="15"/>
      <c r="T7" s="2"/>
      <c r="U7" s="94" t="s">
        <v>131</v>
      </c>
      <c r="V7" s="32"/>
      <c r="W7" s="32"/>
      <c r="X7" s="32" t="str">
        <f>U7</f>
        <v>month by month filling</v>
      </c>
      <c r="Y7" s="32"/>
      <c r="Z7" s="32"/>
      <c r="AA7" s="32" t="str">
        <f>U7</f>
        <v>month by month filling</v>
      </c>
      <c r="AB7" s="32"/>
      <c r="AC7" s="32"/>
      <c r="AD7" s="32" t="str">
        <f>U7</f>
        <v>month by month filling</v>
      </c>
      <c r="AE7" s="32"/>
      <c r="AF7" s="32"/>
      <c r="AG7" s="2"/>
      <c r="AH7" s="15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</row>
    <row r="8" spans="1:47" ht="31.5" customHeight="1" x14ac:dyDescent="0.25">
      <c r="A8" s="48">
        <f>CHK!G8</f>
        <v>0</v>
      </c>
      <c r="B8" s="48">
        <f>CHK!H8</f>
        <v>0</v>
      </c>
      <c r="C8" s="48">
        <f>CHK!I8</f>
        <v>0</v>
      </c>
      <c r="D8" s="80"/>
      <c r="E8" s="8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2"/>
      <c r="S8" s="1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15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</row>
    <row r="9" spans="1:47" s="17" customFormat="1" ht="15" customHeight="1" x14ac:dyDescent="0.25">
      <c r="A9" s="48">
        <f>CHK!G9</f>
        <v>0</v>
      </c>
      <c r="B9" s="48">
        <f>CHK!H9</f>
        <v>0</v>
      </c>
      <c r="C9" s="48">
        <f>CHK!I9</f>
        <v>0</v>
      </c>
      <c r="D9" s="18" t="s">
        <v>34</v>
      </c>
      <c r="E9" s="19"/>
      <c r="F9" s="32" t="s">
        <v>162</v>
      </c>
      <c r="G9" s="32"/>
      <c r="H9" s="32"/>
      <c r="I9" s="32" t="str">
        <f>F9</f>
        <v>إجمالي الأقساط (Gross Premiums)</v>
      </c>
      <c r="J9" s="32"/>
      <c r="K9" s="32"/>
      <c r="L9" s="32" t="str">
        <f>F9</f>
        <v>إجمالي الأقساط (Gross Premiums)</v>
      </c>
      <c r="M9" s="32"/>
      <c r="N9" s="32"/>
      <c r="O9" s="32" t="str">
        <f>F9</f>
        <v>إجمالي الأقساط (Gross Premiums)</v>
      </c>
      <c r="P9" s="32"/>
      <c r="Q9" s="32"/>
      <c r="S9" s="18" t="str">
        <f>D9</f>
        <v>ALL Emirates</v>
      </c>
      <c r="T9" s="19"/>
      <c r="U9" s="32" t="s">
        <v>66</v>
      </c>
      <c r="V9" s="32"/>
      <c r="W9" s="32"/>
      <c r="X9" s="32" t="str">
        <f>U9</f>
        <v>عدد السيارات في كل فئة ( Number of Vehicles per category)</v>
      </c>
      <c r="Y9" s="32"/>
      <c r="Z9" s="32"/>
      <c r="AA9" s="32" t="str">
        <f>U9</f>
        <v>عدد السيارات في كل فئة ( Number of Vehicles per category)</v>
      </c>
      <c r="AB9" s="32"/>
      <c r="AC9" s="32"/>
      <c r="AD9" s="32" t="str">
        <f>U9</f>
        <v>عدد السيارات في كل فئة ( Number of Vehicles per category)</v>
      </c>
      <c r="AE9" s="32"/>
      <c r="AF9" s="32"/>
      <c r="AH9" s="18" t="str">
        <f>D9</f>
        <v>ALL Emirates</v>
      </c>
      <c r="AI9" s="19"/>
      <c r="AJ9" s="32" t="s">
        <v>65</v>
      </c>
      <c r="AK9" s="32"/>
      <c r="AL9" s="32"/>
      <c r="AM9" s="32" t="str">
        <f>AJ9</f>
        <v xml:space="preserve">متوسط الأسعار المطبقة خلال شهر ( Average premiums applied within a month) </v>
      </c>
      <c r="AN9" s="32"/>
      <c r="AO9" s="32"/>
      <c r="AP9" s="32" t="str">
        <f>AJ9</f>
        <v xml:space="preserve">متوسط الأسعار المطبقة خلال شهر ( Average premiums applied within a month) </v>
      </c>
      <c r="AQ9" s="32"/>
      <c r="AR9" s="32"/>
      <c r="AS9" s="32" t="str">
        <f>AJ9</f>
        <v xml:space="preserve">متوسط الأسعار المطبقة خلال شهر ( Average premiums applied within a month) </v>
      </c>
      <c r="AT9" s="32"/>
      <c r="AU9" s="32"/>
    </row>
    <row r="10" spans="1:47" s="17" customFormat="1" x14ac:dyDescent="0.25">
      <c r="A10" s="48" t="str">
        <f>CHK!G10</f>
        <v>Company Name</v>
      </c>
      <c r="B10" s="48">
        <f>CHK!H10</f>
        <v>0</v>
      </c>
      <c r="C10" s="48" t="str">
        <f>CHK!I10</f>
        <v xml:space="preserve"> Missing Company Name</v>
      </c>
      <c r="D10" s="87" t="s">
        <v>0</v>
      </c>
      <c r="E10" s="87"/>
      <c r="F10" s="20">
        <f>$S$527</f>
        <v>43739</v>
      </c>
      <c r="G10" s="21">
        <f>$S$528</f>
        <v>43770</v>
      </c>
      <c r="H10" s="21">
        <f>$S$529</f>
        <v>43800</v>
      </c>
      <c r="I10" s="21">
        <v>43556</v>
      </c>
      <c r="J10" s="21">
        <v>43586</v>
      </c>
      <c r="K10" s="21">
        <v>43617</v>
      </c>
      <c r="L10" s="21">
        <v>43647</v>
      </c>
      <c r="M10" s="21">
        <v>43678</v>
      </c>
      <c r="N10" s="21">
        <v>43709</v>
      </c>
      <c r="O10" s="21">
        <v>43739</v>
      </c>
      <c r="P10" s="21">
        <v>43770</v>
      </c>
      <c r="Q10" s="22">
        <v>43800</v>
      </c>
      <c r="S10" s="87" t="s">
        <v>0</v>
      </c>
      <c r="T10" s="87"/>
      <c r="U10" s="20">
        <f>$S$527</f>
        <v>43739</v>
      </c>
      <c r="V10" s="21">
        <f>$S$528</f>
        <v>43770</v>
      </c>
      <c r="W10" s="21">
        <f>$S$529</f>
        <v>43800</v>
      </c>
      <c r="X10" s="21">
        <f>$I$10</f>
        <v>43556</v>
      </c>
      <c r="Y10" s="21">
        <f>$J$10</f>
        <v>43586</v>
      </c>
      <c r="Z10" s="21">
        <f>$K$10</f>
        <v>43617</v>
      </c>
      <c r="AA10" s="21">
        <f>$L$10</f>
        <v>43647</v>
      </c>
      <c r="AB10" s="21">
        <f>$M$10</f>
        <v>43678</v>
      </c>
      <c r="AC10" s="21">
        <f>$N$10</f>
        <v>43709</v>
      </c>
      <c r="AD10" s="21">
        <f>$O$10</f>
        <v>43739</v>
      </c>
      <c r="AE10" s="21">
        <f>$P$10</f>
        <v>43770</v>
      </c>
      <c r="AF10" s="22">
        <f>$Q$10</f>
        <v>43800</v>
      </c>
      <c r="AH10" s="87" t="s">
        <v>0</v>
      </c>
      <c r="AI10" s="87"/>
      <c r="AJ10" s="20">
        <f>$S$527</f>
        <v>43739</v>
      </c>
      <c r="AK10" s="21">
        <f>$S$528</f>
        <v>43770</v>
      </c>
      <c r="AL10" s="21">
        <f>$S$529</f>
        <v>43800</v>
      </c>
      <c r="AM10" s="21">
        <f>$I$10</f>
        <v>43556</v>
      </c>
      <c r="AN10" s="21">
        <f>$J$10</f>
        <v>43586</v>
      </c>
      <c r="AO10" s="21">
        <f>$K$10</f>
        <v>43617</v>
      </c>
      <c r="AP10" s="21">
        <f>$L$10</f>
        <v>43647</v>
      </c>
      <c r="AQ10" s="21">
        <f>$M$10</f>
        <v>43678</v>
      </c>
      <c r="AR10" s="21">
        <f>$N$10</f>
        <v>43709</v>
      </c>
      <c r="AS10" s="21">
        <f>$O$10</f>
        <v>43739</v>
      </c>
      <c r="AT10" s="21">
        <f>$P$10</f>
        <v>43770</v>
      </c>
      <c r="AU10" s="22">
        <f>$Q$10</f>
        <v>43800</v>
      </c>
    </row>
    <row r="11" spans="1:47" x14ac:dyDescent="0.25">
      <c r="A11" s="48" t="str">
        <f>CHK!G11</f>
        <v>Data Input Prem</v>
      </c>
      <c r="B11" s="48">
        <f>CHK!H11</f>
        <v>0</v>
      </c>
      <c r="C11" s="48" t="str">
        <f>CHK!I11</f>
        <v xml:space="preserve"> ,Missing Data Input Prem</v>
      </c>
      <c r="D11" s="86" t="s">
        <v>1</v>
      </c>
      <c r="E11" s="23" t="s">
        <v>2</v>
      </c>
      <c r="F11" s="4">
        <f t="shared" ref="F11:Q11" si="0">F55+F99+F143+F187+F231+F275+F319+F363+F407</f>
        <v>0</v>
      </c>
      <c r="G11" s="5">
        <f t="shared" si="0"/>
        <v>0</v>
      </c>
      <c r="H11" s="5">
        <f t="shared" si="0"/>
        <v>0</v>
      </c>
      <c r="I11" s="5">
        <f t="shared" si="0"/>
        <v>0</v>
      </c>
      <c r="J11" s="5">
        <f t="shared" si="0"/>
        <v>0</v>
      </c>
      <c r="K11" s="5">
        <f t="shared" si="0"/>
        <v>0</v>
      </c>
      <c r="L11" s="5">
        <f t="shared" si="0"/>
        <v>0</v>
      </c>
      <c r="M11" s="5">
        <f t="shared" si="0"/>
        <v>0</v>
      </c>
      <c r="N11" s="5">
        <f t="shared" si="0"/>
        <v>0</v>
      </c>
      <c r="O11" s="5">
        <f t="shared" si="0"/>
        <v>0</v>
      </c>
      <c r="P11" s="5">
        <f t="shared" si="0"/>
        <v>0</v>
      </c>
      <c r="Q11" s="6">
        <f t="shared" si="0"/>
        <v>0</v>
      </c>
      <c r="R11" s="2"/>
      <c r="S11" s="86" t="str">
        <f>$D$11</f>
        <v>Salon- Private</v>
      </c>
      <c r="T11" s="23" t="str">
        <f>$E$11</f>
        <v>4 Cylinder</v>
      </c>
      <c r="U11" s="4">
        <f t="shared" ref="U11:AF11" si="1">U55+U99+U143+U187+U231+U275+U319+U363+U407</f>
        <v>0</v>
      </c>
      <c r="V11" s="5">
        <f t="shared" si="1"/>
        <v>0</v>
      </c>
      <c r="W11" s="5">
        <f t="shared" si="1"/>
        <v>0</v>
      </c>
      <c r="X11" s="5">
        <f t="shared" si="1"/>
        <v>0</v>
      </c>
      <c r="Y11" s="5">
        <f t="shared" si="1"/>
        <v>0</v>
      </c>
      <c r="Z11" s="5">
        <f t="shared" si="1"/>
        <v>0</v>
      </c>
      <c r="AA11" s="5">
        <f t="shared" si="1"/>
        <v>0</v>
      </c>
      <c r="AB11" s="5">
        <f t="shared" si="1"/>
        <v>0</v>
      </c>
      <c r="AC11" s="5">
        <f t="shared" si="1"/>
        <v>0</v>
      </c>
      <c r="AD11" s="5">
        <f t="shared" si="1"/>
        <v>0</v>
      </c>
      <c r="AE11" s="5">
        <f t="shared" si="1"/>
        <v>0</v>
      </c>
      <c r="AF11" s="6">
        <f t="shared" si="1"/>
        <v>0</v>
      </c>
      <c r="AG11" s="2"/>
      <c r="AH11" s="86" t="str">
        <f>$D$11</f>
        <v>Salon- Private</v>
      </c>
      <c r="AI11" s="23" t="str">
        <f>$E$11</f>
        <v>4 Cylinder</v>
      </c>
      <c r="AJ11" s="4">
        <f>IFERROR(F11/U11,0)</f>
        <v>0</v>
      </c>
      <c r="AK11" s="5">
        <f t="shared" ref="AK11:AK51" si="2">IFERROR(G11/V11,0)</f>
        <v>0</v>
      </c>
      <c r="AL11" s="5">
        <f t="shared" ref="AL11:AL51" si="3">IFERROR(H11/W11,0)</f>
        <v>0</v>
      </c>
      <c r="AM11" s="5">
        <f t="shared" ref="AM11:AM51" si="4">IFERROR(I11/X11,0)</f>
        <v>0</v>
      </c>
      <c r="AN11" s="5">
        <f t="shared" ref="AN11:AN51" si="5">IFERROR(J11/Y11,0)</f>
        <v>0</v>
      </c>
      <c r="AO11" s="5">
        <f t="shared" ref="AO11:AO51" si="6">IFERROR(K11/Z11,0)</f>
        <v>0</v>
      </c>
      <c r="AP11" s="5">
        <f t="shared" ref="AP11:AP51" si="7">IFERROR(L11/AA11,0)</f>
        <v>0</v>
      </c>
      <c r="AQ11" s="5">
        <f t="shared" ref="AQ11:AQ51" si="8">IFERROR(M11/AB11,0)</f>
        <v>0</v>
      </c>
      <c r="AR11" s="5">
        <f t="shared" ref="AR11:AR51" si="9">IFERROR(N11/AC11,0)</f>
        <v>0</v>
      </c>
      <c r="AS11" s="5">
        <f t="shared" ref="AS11:AS51" si="10">IFERROR(O11/AD11,0)</f>
        <v>0</v>
      </c>
      <c r="AT11" s="5">
        <f t="shared" ref="AT11:AT51" si="11">IFERROR(P11/AE11,0)</f>
        <v>0</v>
      </c>
      <c r="AU11" s="6">
        <f t="shared" ref="AU11:AU51" si="12">IFERROR(Q11/AF11,0)</f>
        <v>0</v>
      </c>
    </row>
    <row r="12" spans="1:47" x14ac:dyDescent="0.25">
      <c r="A12" s="48" t="str">
        <f>CHK!G12</f>
        <v>Numbers</v>
      </c>
      <c r="B12" s="48">
        <f>CHK!H12</f>
        <v>0</v>
      </c>
      <c r="C12" s="48" t="str">
        <f>CHK!I12</f>
        <v xml:space="preserve"> ,Missing Numbers</v>
      </c>
      <c r="D12" s="86"/>
      <c r="E12" s="23" t="s">
        <v>3</v>
      </c>
      <c r="F12" s="4">
        <f t="shared" ref="F12:Q12" si="13">F56+F100+F144+F188+F232+F276+F320+F364+F408</f>
        <v>0</v>
      </c>
      <c r="G12" s="5">
        <f t="shared" si="13"/>
        <v>0</v>
      </c>
      <c r="H12" s="5">
        <f t="shared" si="13"/>
        <v>0</v>
      </c>
      <c r="I12" s="5">
        <f t="shared" si="13"/>
        <v>0</v>
      </c>
      <c r="J12" s="5">
        <f t="shared" si="13"/>
        <v>0</v>
      </c>
      <c r="K12" s="5">
        <f t="shared" si="13"/>
        <v>0</v>
      </c>
      <c r="L12" s="5">
        <f t="shared" si="13"/>
        <v>0</v>
      </c>
      <c r="M12" s="5">
        <f t="shared" si="13"/>
        <v>0</v>
      </c>
      <c r="N12" s="5">
        <f t="shared" si="13"/>
        <v>0</v>
      </c>
      <c r="O12" s="5">
        <f t="shared" si="13"/>
        <v>0</v>
      </c>
      <c r="P12" s="5">
        <f t="shared" si="13"/>
        <v>0</v>
      </c>
      <c r="Q12" s="6">
        <f t="shared" si="13"/>
        <v>0</v>
      </c>
      <c r="R12" s="2"/>
      <c r="S12" s="86"/>
      <c r="T12" s="23" t="str">
        <f>$E$12</f>
        <v>6 Cylinder</v>
      </c>
      <c r="U12" s="4">
        <f t="shared" ref="U12:AF12" si="14">U56+U100+U144+U188+U232+U276+U320+U364+U408</f>
        <v>0</v>
      </c>
      <c r="V12" s="5">
        <f t="shared" si="14"/>
        <v>0</v>
      </c>
      <c r="W12" s="5">
        <f t="shared" si="14"/>
        <v>0</v>
      </c>
      <c r="X12" s="5">
        <f t="shared" si="14"/>
        <v>0</v>
      </c>
      <c r="Y12" s="5">
        <f t="shared" si="14"/>
        <v>0</v>
      </c>
      <c r="Z12" s="5">
        <f t="shared" si="14"/>
        <v>0</v>
      </c>
      <c r="AA12" s="5">
        <f t="shared" si="14"/>
        <v>0</v>
      </c>
      <c r="AB12" s="5">
        <f t="shared" si="14"/>
        <v>0</v>
      </c>
      <c r="AC12" s="5">
        <f t="shared" si="14"/>
        <v>0</v>
      </c>
      <c r="AD12" s="5">
        <f t="shared" si="14"/>
        <v>0</v>
      </c>
      <c r="AE12" s="5">
        <f t="shared" si="14"/>
        <v>0</v>
      </c>
      <c r="AF12" s="6">
        <f t="shared" si="14"/>
        <v>0</v>
      </c>
      <c r="AG12" s="2"/>
      <c r="AH12" s="86"/>
      <c r="AI12" s="23" t="str">
        <f>$E$12</f>
        <v>6 Cylinder</v>
      </c>
      <c r="AJ12" s="4">
        <f t="shared" ref="AJ12:AJ51" si="15">IFERROR(F12/U12,0)</f>
        <v>0</v>
      </c>
      <c r="AK12" s="5">
        <f t="shared" si="2"/>
        <v>0</v>
      </c>
      <c r="AL12" s="5">
        <f t="shared" si="3"/>
        <v>0</v>
      </c>
      <c r="AM12" s="5">
        <f t="shared" si="4"/>
        <v>0</v>
      </c>
      <c r="AN12" s="5">
        <f t="shared" si="5"/>
        <v>0</v>
      </c>
      <c r="AO12" s="5">
        <f t="shared" si="6"/>
        <v>0</v>
      </c>
      <c r="AP12" s="5">
        <f t="shared" si="7"/>
        <v>0</v>
      </c>
      <c r="AQ12" s="5">
        <f t="shared" si="8"/>
        <v>0</v>
      </c>
      <c r="AR12" s="5">
        <f t="shared" si="9"/>
        <v>0</v>
      </c>
      <c r="AS12" s="5">
        <f t="shared" si="10"/>
        <v>0</v>
      </c>
      <c r="AT12" s="5">
        <f t="shared" si="11"/>
        <v>0</v>
      </c>
      <c r="AU12" s="6">
        <f t="shared" si="12"/>
        <v>0</v>
      </c>
    </row>
    <row r="13" spans="1:47" x14ac:dyDescent="0.25">
      <c r="A13" s="48" t="str">
        <f>CHK!G13</f>
        <v>Not all data filled</v>
      </c>
      <c r="B13" s="48">
        <f>CHK!H13</f>
        <v>0</v>
      </c>
      <c r="C13" s="48" t="str">
        <f>CHK!I13</f>
        <v/>
      </c>
      <c r="D13" s="86"/>
      <c r="E13" s="23" t="s">
        <v>4</v>
      </c>
      <c r="F13" s="4">
        <f t="shared" ref="F13:Q13" si="16">F57+F101+F145+F189+F233+F277+F321+F365+F409</f>
        <v>0</v>
      </c>
      <c r="G13" s="5">
        <f t="shared" si="16"/>
        <v>0</v>
      </c>
      <c r="H13" s="5">
        <f t="shared" si="16"/>
        <v>0</v>
      </c>
      <c r="I13" s="5">
        <f t="shared" si="16"/>
        <v>0</v>
      </c>
      <c r="J13" s="5">
        <f t="shared" si="16"/>
        <v>0</v>
      </c>
      <c r="K13" s="5">
        <f t="shared" si="16"/>
        <v>0</v>
      </c>
      <c r="L13" s="5">
        <f t="shared" si="16"/>
        <v>0</v>
      </c>
      <c r="M13" s="5">
        <f t="shared" si="16"/>
        <v>0</v>
      </c>
      <c r="N13" s="5">
        <f t="shared" si="16"/>
        <v>0</v>
      </c>
      <c r="O13" s="5">
        <f t="shared" si="16"/>
        <v>0</v>
      </c>
      <c r="P13" s="5">
        <f t="shared" si="16"/>
        <v>0</v>
      </c>
      <c r="Q13" s="6">
        <f t="shared" si="16"/>
        <v>0</v>
      </c>
      <c r="R13" s="2"/>
      <c r="S13" s="86"/>
      <c r="T13" s="23" t="str">
        <f>$E$13</f>
        <v>8 Cylinder</v>
      </c>
      <c r="U13" s="4">
        <f t="shared" ref="U13:AF13" si="17">U57+U101+U145+U189+U233+U277+U321+U365+U409</f>
        <v>0</v>
      </c>
      <c r="V13" s="5">
        <f t="shared" si="17"/>
        <v>0</v>
      </c>
      <c r="W13" s="5">
        <f t="shared" si="17"/>
        <v>0</v>
      </c>
      <c r="X13" s="5">
        <f t="shared" si="17"/>
        <v>0</v>
      </c>
      <c r="Y13" s="5">
        <f t="shared" si="17"/>
        <v>0</v>
      </c>
      <c r="Z13" s="5">
        <f t="shared" si="17"/>
        <v>0</v>
      </c>
      <c r="AA13" s="5">
        <f t="shared" si="17"/>
        <v>0</v>
      </c>
      <c r="AB13" s="5">
        <f t="shared" si="17"/>
        <v>0</v>
      </c>
      <c r="AC13" s="5">
        <f t="shared" si="17"/>
        <v>0</v>
      </c>
      <c r="AD13" s="5">
        <f t="shared" si="17"/>
        <v>0</v>
      </c>
      <c r="AE13" s="5">
        <f t="shared" si="17"/>
        <v>0</v>
      </c>
      <c r="AF13" s="6">
        <f t="shared" si="17"/>
        <v>0</v>
      </c>
      <c r="AG13" s="2"/>
      <c r="AH13" s="86"/>
      <c r="AI13" s="23" t="str">
        <f>$E$13</f>
        <v>8 Cylinder</v>
      </c>
      <c r="AJ13" s="4">
        <f t="shared" si="15"/>
        <v>0</v>
      </c>
      <c r="AK13" s="5">
        <f t="shared" si="2"/>
        <v>0</v>
      </c>
      <c r="AL13" s="5">
        <f t="shared" si="3"/>
        <v>0</v>
      </c>
      <c r="AM13" s="5">
        <f t="shared" si="4"/>
        <v>0</v>
      </c>
      <c r="AN13" s="5">
        <f t="shared" si="5"/>
        <v>0</v>
      </c>
      <c r="AO13" s="5">
        <f t="shared" si="6"/>
        <v>0</v>
      </c>
      <c r="AP13" s="5">
        <f t="shared" si="7"/>
        <v>0</v>
      </c>
      <c r="AQ13" s="5">
        <f t="shared" si="8"/>
        <v>0</v>
      </c>
      <c r="AR13" s="5">
        <f t="shared" si="9"/>
        <v>0</v>
      </c>
      <c r="AS13" s="5">
        <f t="shared" si="10"/>
        <v>0</v>
      </c>
      <c r="AT13" s="5">
        <f t="shared" si="11"/>
        <v>0</v>
      </c>
      <c r="AU13" s="6">
        <f t="shared" si="12"/>
        <v>0</v>
      </c>
    </row>
    <row r="14" spans="1:47" x14ac:dyDescent="0.25">
      <c r="A14" s="48" t="str">
        <f>CHK!G14</f>
        <v>Blank Template</v>
      </c>
      <c r="B14" s="48">
        <f>CHK!H14</f>
        <v>0</v>
      </c>
      <c r="C14" s="48">
        <f>CHK!I14</f>
        <v>0</v>
      </c>
      <c r="D14" s="86"/>
      <c r="E14" s="23" t="s">
        <v>5</v>
      </c>
      <c r="F14" s="4">
        <f t="shared" ref="F14:Q14" si="18">F58+F102+F146+F190+F234+F278+F322+F366+F410</f>
        <v>0</v>
      </c>
      <c r="G14" s="5">
        <f t="shared" si="18"/>
        <v>0</v>
      </c>
      <c r="H14" s="5">
        <f t="shared" si="18"/>
        <v>0</v>
      </c>
      <c r="I14" s="5">
        <f t="shared" si="18"/>
        <v>0</v>
      </c>
      <c r="J14" s="5">
        <f t="shared" si="18"/>
        <v>0</v>
      </c>
      <c r="K14" s="5">
        <f t="shared" si="18"/>
        <v>0</v>
      </c>
      <c r="L14" s="5">
        <f t="shared" si="18"/>
        <v>0</v>
      </c>
      <c r="M14" s="5">
        <f t="shared" si="18"/>
        <v>0</v>
      </c>
      <c r="N14" s="5">
        <f t="shared" si="18"/>
        <v>0</v>
      </c>
      <c r="O14" s="5">
        <f t="shared" si="18"/>
        <v>0</v>
      </c>
      <c r="P14" s="5">
        <f t="shared" si="18"/>
        <v>0</v>
      </c>
      <c r="Q14" s="6">
        <f t="shared" si="18"/>
        <v>0</v>
      </c>
      <c r="R14" s="2"/>
      <c r="S14" s="86"/>
      <c r="T14" s="23" t="str">
        <f>$E$14</f>
        <v>&gt;8 Cylinders</v>
      </c>
      <c r="U14" s="4">
        <f t="shared" ref="U14:AF14" si="19">U58+U102+U146+U190+U234+U278+U322+U366+U410</f>
        <v>0</v>
      </c>
      <c r="V14" s="5">
        <f t="shared" si="19"/>
        <v>0</v>
      </c>
      <c r="W14" s="5">
        <f t="shared" si="19"/>
        <v>0</v>
      </c>
      <c r="X14" s="5">
        <f t="shared" si="19"/>
        <v>0</v>
      </c>
      <c r="Y14" s="5">
        <f t="shared" si="19"/>
        <v>0</v>
      </c>
      <c r="Z14" s="5">
        <f t="shared" si="19"/>
        <v>0</v>
      </c>
      <c r="AA14" s="5">
        <f t="shared" si="19"/>
        <v>0</v>
      </c>
      <c r="AB14" s="5">
        <f t="shared" si="19"/>
        <v>0</v>
      </c>
      <c r="AC14" s="5">
        <f t="shared" si="19"/>
        <v>0</v>
      </c>
      <c r="AD14" s="5">
        <f t="shared" si="19"/>
        <v>0</v>
      </c>
      <c r="AE14" s="5">
        <f t="shared" si="19"/>
        <v>0</v>
      </c>
      <c r="AF14" s="6">
        <f t="shared" si="19"/>
        <v>0</v>
      </c>
      <c r="AG14" s="2"/>
      <c r="AH14" s="86"/>
      <c r="AI14" s="23" t="str">
        <f>$E$14</f>
        <v>&gt;8 Cylinders</v>
      </c>
      <c r="AJ14" s="4">
        <f t="shared" si="15"/>
        <v>0</v>
      </c>
      <c r="AK14" s="5">
        <f t="shared" si="2"/>
        <v>0</v>
      </c>
      <c r="AL14" s="5">
        <f t="shared" si="3"/>
        <v>0</v>
      </c>
      <c r="AM14" s="5">
        <f t="shared" si="4"/>
        <v>0</v>
      </c>
      <c r="AN14" s="5">
        <f t="shared" si="5"/>
        <v>0</v>
      </c>
      <c r="AO14" s="5">
        <f t="shared" si="6"/>
        <v>0</v>
      </c>
      <c r="AP14" s="5">
        <f t="shared" si="7"/>
        <v>0</v>
      </c>
      <c r="AQ14" s="5">
        <f t="shared" si="8"/>
        <v>0</v>
      </c>
      <c r="AR14" s="5">
        <f t="shared" si="9"/>
        <v>0</v>
      </c>
      <c r="AS14" s="5">
        <f t="shared" si="10"/>
        <v>0</v>
      </c>
      <c r="AT14" s="5">
        <f t="shared" si="11"/>
        <v>0</v>
      </c>
      <c r="AU14" s="6">
        <f t="shared" si="12"/>
        <v>0</v>
      </c>
    </row>
    <row r="15" spans="1:47" x14ac:dyDescent="0.25">
      <c r="A15" s="48">
        <f>CHK!G15</f>
        <v>0</v>
      </c>
      <c r="B15" s="48">
        <f>CHK!H15</f>
        <v>0</v>
      </c>
      <c r="C15" s="48">
        <f>CHK!I15</f>
        <v>0</v>
      </c>
      <c r="D15" s="86" t="s">
        <v>6</v>
      </c>
      <c r="E15" s="23" t="s">
        <v>2</v>
      </c>
      <c r="F15" s="4">
        <f t="shared" ref="F15:Q15" si="20">F59+F103+F147+F191+F235+F279+F323+F367+F411</f>
        <v>0</v>
      </c>
      <c r="G15" s="5">
        <f t="shared" si="20"/>
        <v>0</v>
      </c>
      <c r="H15" s="5">
        <f t="shared" si="20"/>
        <v>0</v>
      </c>
      <c r="I15" s="5">
        <f t="shared" si="20"/>
        <v>0</v>
      </c>
      <c r="J15" s="5">
        <f t="shared" si="20"/>
        <v>0</v>
      </c>
      <c r="K15" s="5">
        <f t="shared" si="20"/>
        <v>0</v>
      </c>
      <c r="L15" s="5">
        <f t="shared" si="20"/>
        <v>0</v>
      </c>
      <c r="M15" s="5">
        <f t="shared" si="20"/>
        <v>0</v>
      </c>
      <c r="N15" s="5">
        <f t="shared" si="20"/>
        <v>0</v>
      </c>
      <c r="O15" s="5">
        <f t="shared" si="20"/>
        <v>0</v>
      </c>
      <c r="P15" s="5">
        <f t="shared" si="20"/>
        <v>0</v>
      </c>
      <c r="Q15" s="6">
        <f t="shared" si="20"/>
        <v>0</v>
      </c>
      <c r="R15" s="2"/>
      <c r="S15" s="86" t="str">
        <f>$D$15</f>
        <v>Salon - Commercial</v>
      </c>
      <c r="T15" s="23" t="str">
        <f>$E$15</f>
        <v>4 Cylinder</v>
      </c>
      <c r="U15" s="4">
        <f t="shared" ref="U15:AF15" si="21">U59+U103+U147+U191+U235+U279+U323+U367+U411</f>
        <v>0</v>
      </c>
      <c r="V15" s="5">
        <f t="shared" si="21"/>
        <v>0</v>
      </c>
      <c r="W15" s="5">
        <f t="shared" si="21"/>
        <v>0</v>
      </c>
      <c r="X15" s="5">
        <f t="shared" si="21"/>
        <v>0</v>
      </c>
      <c r="Y15" s="5">
        <f t="shared" si="21"/>
        <v>0</v>
      </c>
      <c r="Z15" s="5">
        <f t="shared" si="21"/>
        <v>0</v>
      </c>
      <c r="AA15" s="5">
        <f t="shared" si="21"/>
        <v>0</v>
      </c>
      <c r="AB15" s="5">
        <f t="shared" si="21"/>
        <v>0</v>
      </c>
      <c r="AC15" s="5">
        <f t="shared" si="21"/>
        <v>0</v>
      </c>
      <c r="AD15" s="5">
        <f t="shared" si="21"/>
        <v>0</v>
      </c>
      <c r="AE15" s="5">
        <f t="shared" si="21"/>
        <v>0</v>
      </c>
      <c r="AF15" s="6">
        <f t="shared" si="21"/>
        <v>0</v>
      </c>
      <c r="AG15" s="2"/>
      <c r="AH15" s="86" t="str">
        <f>$D$15</f>
        <v>Salon - Commercial</v>
      </c>
      <c r="AI15" s="23" t="str">
        <f>$E$15</f>
        <v>4 Cylinder</v>
      </c>
      <c r="AJ15" s="4">
        <f t="shared" si="15"/>
        <v>0</v>
      </c>
      <c r="AK15" s="5">
        <f t="shared" si="2"/>
        <v>0</v>
      </c>
      <c r="AL15" s="5">
        <f t="shared" si="3"/>
        <v>0</v>
      </c>
      <c r="AM15" s="5">
        <f t="shared" si="4"/>
        <v>0</v>
      </c>
      <c r="AN15" s="5">
        <f t="shared" si="5"/>
        <v>0</v>
      </c>
      <c r="AO15" s="5">
        <f t="shared" si="6"/>
        <v>0</v>
      </c>
      <c r="AP15" s="5">
        <f t="shared" si="7"/>
        <v>0</v>
      </c>
      <c r="AQ15" s="5">
        <f t="shared" si="8"/>
        <v>0</v>
      </c>
      <c r="AR15" s="5">
        <f t="shared" si="9"/>
        <v>0</v>
      </c>
      <c r="AS15" s="5">
        <f t="shared" si="10"/>
        <v>0</v>
      </c>
      <c r="AT15" s="5">
        <f t="shared" si="11"/>
        <v>0</v>
      </c>
      <c r="AU15" s="6">
        <f t="shared" si="12"/>
        <v>0</v>
      </c>
    </row>
    <row r="16" spans="1:47" x14ac:dyDescent="0.25">
      <c r="A16" s="48">
        <f>CHK!G16</f>
        <v>0</v>
      </c>
      <c r="B16" s="48">
        <f>CHK!H16</f>
        <v>0</v>
      </c>
      <c r="C16" s="48">
        <f>CHK!I16</f>
        <v>0</v>
      </c>
      <c r="D16" s="86"/>
      <c r="E16" s="23" t="s">
        <v>3</v>
      </c>
      <c r="F16" s="4">
        <f t="shared" ref="F16:Q16" si="22">F60+F104+F148+F192+F236+F280+F324+F368+F412</f>
        <v>0</v>
      </c>
      <c r="G16" s="5">
        <f t="shared" si="22"/>
        <v>0</v>
      </c>
      <c r="H16" s="5">
        <f t="shared" si="22"/>
        <v>0</v>
      </c>
      <c r="I16" s="5">
        <f t="shared" si="22"/>
        <v>0</v>
      </c>
      <c r="J16" s="5">
        <f t="shared" si="22"/>
        <v>0</v>
      </c>
      <c r="K16" s="5">
        <f t="shared" si="22"/>
        <v>0</v>
      </c>
      <c r="L16" s="5">
        <f t="shared" si="22"/>
        <v>0</v>
      </c>
      <c r="M16" s="5">
        <f t="shared" si="22"/>
        <v>0</v>
      </c>
      <c r="N16" s="5">
        <f t="shared" si="22"/>
        <v>0</v>
      </c>
      <c r="O16" s="5">
        <f t="shared" si="22"/>
        <v>0</v>
      </c>
      <c r="P16" s="5">
        <f t="shared" si="22"/>
        <v>0</v>
      </c>
      <c r="Q16" s="6">
        <f t="shared" si="22"/>
        <v>0</v>
      </c>
      <c r="R16" s="2"/>
      <c r="S16" s="86"/>
      <c r="T16" s="23" t="str">
        <f>$E$16</f>
        <v>6 Cylinder</v>
      </c>
      <c r="U16" s="4">
        <f t="shared" ref="U16:AF16" si="23">U60+U104+U148+U192+U236+U280+U324+U368+U412</f>
        <v>0</v>
      </c>
      <c r="V16" s="5">
        <f t="shared" si="23"/>
        <v>0</v>
      </c>
      <c r="W16" s="5">
        <f t="shared" si="23"/>
        <v>0</v>
      </c>
      <c r="X16" s="5">
        <f t="shared" si="23"/>
        <v>0</v>
      </c>
      <c r="Y16" s="5">
        <f t="shared" si="23"/>
        <v>0</v>
      </c>
      <c r="Z16" s="5">
        <f t="shared" si="23"/>
        <v>0</v>
      </c>
      <c r="AA16" s="5">
        <f t="shared" si="23"/>
        <v>0</v>
      </c>
      <c r="AB16" s="5">
        <f t="shared" si="23"/>
        <v>0</v>
      </c>
      <c r="AC16" s="5">
        <f t="shared" si="23"/>
        <v>0</v>
      </c>
      <c r="AD16" s="5">
        <f t="shared" si="23"/>
        <v>0</v>
      </c>
      <c r="AE16" s="5">
        <f t="shared" si="23"/>
        <v>0</v>
      </c>
      <c r="AF16" s="6">
        <f t="shared" si="23"/>
        <v>0</v>
      </c>
      <c r="AG16" s="2"/>
      <c r="AH16" s="86"/>
      <c r="AI16" s="23" t="str">
        <f>$E$16</f>
        <v>6 Cylinder</v>
      </c>
      <c r="AJ16" s="4">
        <f t="shared" si="15"/>
        <v>0</v>
      </c>
      <c r="AK16" s="5">
        <f t="shared" si="2"/>
        <v>0</v>
      </c>
      <c r="AL16" s="5">
        <f t="shared" si="3"/>
        <v>0</v>
      </c>
      <c r="AM16" s="5">
        <f t="shared" si="4"/>
        <v>0</v>
      </c>
      <c r="AN16" s="5">
        <f t="shared" si="5"/>
        <v>0</v>
      </c>
      <c r="AO16" s="5">
        <f t="shared" si="6"/>
        <v>0</v>
      </c>
      <c r="AP16" s="5">
        <f t="shared" si="7"/>
        <v>0</v>
      </c>
      <c r="AQ16" s="5">
        <f t="shared" si="8"/>
        <v>0</v>
      </c>
      <c r="AR16" s="5">
        <f t="shared" si="9"/>
        <v>0</v>
      </c>
      <c r="AS16" s="5">
        <f t="shared" si="10"/>
        <v>0</v>
      </c>
      <c r="AT16" s="5">
        <f t="shared" si="11"/>
        <v>0</v>
      </c>
      <c r="AU16" s="6">
        <f t="shared" si="12"/>
        <v>0</v>
      </c>
    </row>
    <row r="17" spans="1:47" x14ac:dyDescent="0.25">
      <c r="A17" s="48">
        <f>CHK!G17</f>
        <v>0</v>
      </c>
      <c r="B17" s="48">
        <f>CHK!H17</f>
        <v>0</v>
      </c>
      <c r="C17" s="48">
        <f>CHK!I17</f>
        <v>0</v>
      </c>
      <c r="D17" s="86"/>
      <c r="E17" s="23" t="s">
        <v>4</v>
      </c>
      <c r="F17" s="4">
        <f t="shared" ref="F17:Q17" si="24">F61+F105+F149+F193+F237+F281+F325+F369+F413</f>
        <v>0</v>
      </c>
      <c r="G17" s="5">
        <f t="shared" si="24"/>
        <v>0</v>
      </c>
      <c r="H17" s="5">
        <f t="shared" si="24"/>
        <v>0</v>
      </c>
      <c r="I17" s="5">
        <f t="shared" si="24"/>
        <v>0</v>
      </c>
      <c r="J17" s="5">
        <f t="shared" si="24"/>
        <v>0</v>
      </c>
      <c r="K17" s="5">
        <f t="shared" si="24"/>
        <v>0</v>
      </c>
      <c r="L17" s="5">
        <f t="shared" si="24"/>
        <v>0</v>
      </c>
      <c r="M17" s="5">
        <f t="shared" si="24"/>
        <v>0</v>
      </c>
      <c r="N17" s="5">
        <f t="shared" si="24"/>
        <v>0</v>
      </c>
      <c r="O17" s="5">
        <f t="shared" si="24"/>
        <v>0</v>
      </c>
      <c r="P17" s="5">
        <f t="shared" si="24"/>
        <v>0</v>
      </c>
      <c r="Q17" s="6">
        <f t="shared" si="24"/>
        <v>0</v>
      </c>
      <c r="R17" s="2"/>
      <c r="S17" s="86"/>
      <c r="T17" s="23" t="str">
        <f>$E$17</f>
        <v>8 Cylinder</v>
      </c>
      <c r="U17" s="4">
        <f t="shared" ref="U17:AF17" si="25">U61+U105+U149+U193+U237+U281+U325+U369+U413</f>
        <v>0</v>
      </c>
      <c r="V17" s="5">
        <f t="shared" si="25"/>
        <v>0</v>
      </c>
      <c r="W17" s="5">
        <f t="shared" si="25"/>
        <v>0</v>
      </c>
      <c r="X17" s="5">
        <f t="shared" si="25"/>
        <v>0</v>
      </c>
      <c r="Y17" s="5">
        <f t="shared" si="25"/>
        <v>0</v>
      </c>
      <c r="Z17" s="5">
        <f t="shared" si="25"/>
        <v>0</v>
      </c>
      <c r="AA17" s="5">
        <f t="shared" si="25"/>
        <v>0</v>
      </c>
      <c r="AB17" s="5">
        <f t="shared" si="25"/>
        <v>0</v>
      </c>
      <c r="AC17" s="5">
        <f t="shared" si="25"/>
        <v>0</v>
      </c>
      <c r="AD17" s="5">
        <f t="shared" si="25"/>
        <v>0</v>
      </c>
      <c r="AE17" s="5">
        <f t="shared" si="25"/>
        <v>0</v>
      </c>
      <c r="AF17" s="6">
        <f t="shared" si="25"/>
        <v>0</v>
      </c>
      <c r="AG17" s="2"/>
      <c r="AH17" s="86"/>
      <c r="AI17" s="23" t="str">
        <f>$E$17</f>
        <v>8 Cylinder</v>
      </c>
      <c r="AJ17" s="4">
        <f t="shared" si="15"/>
        <v>0</v>
      </c>
      <c r="AK17" s="5">
        <f t="shared" si="2"/>
        <v>0</v>
      </c>
      <c r="AL17" s="5">
        <f t="shared" si="3"/>
        <v>0</v>
      </c>
      <c r="AM17" s="5">
        <f t="shared" si="4"/>
        <v>0</v>
      </c>
      <c r="AN17" s="5">
        <f t="shared" si="5"/>
        <v>0</v>
      </c>
      <c r="AO17" s="5">
        <f t="shared" si="6"/>
        <v>0</v>
      </c>
      <c r="AP17" s="5">
        <f t="shared" si="7"/>
        <v>0</v>
      </c>
      <c r="AQ17" s="5">
        <f t="shared" si="8"/>
        <v>0</v>
      </c>
      <c r="AR17" s="5">
        <f t="shared" si="9"/>
        <v>0</v>
      </c>
      <c r="AS17" s="5">
        <f t="shared" si="10"/>
        <v>0</v>
      </c>
      <c r="AT17" s="5">
        <f t="shared" si="11"/>
        <v>0</v>
      </c>
      <c r="AU17" s="6">
        <f t="shared" si="12"/>
        <v>0</v>
      </c>
    </row>
    <row r="18" spans="1:47" x14ac:dyDescent="0.25">
      <c r="A18" s="48">
        <f>CHK!G18</f>
        <v>0</v>
      </c>
      <c r="B18" s="48">
        <f>CHK!H18</f>
        <v>0</v>
      </c>
      <c r="C18" s="48">
        <f>CHK!I18</f>
        <v>0</v>
      </c>
      <c r="D18" s="86"/>
      <c r="E18" s="23" t="s">
        <v>5</v>
      </c>
      <c r="F18" s="4">
        <f t="shared" ref="F18:Q18" si="26">F62+F106+F150+F194+F238+F282+F326+F370+F414</f>
        <v>0</v>
      </c>
      <c r="G18" s="5">
        <f t="shared" si="26"/>
        <v>0</v>
      </c>
      <c r="H18" s="5">
        <f t="shared" si="26"/>
        <v>0</v>
      </c>
      <c r="I18" s="5">
        <f t="shared" si="26"/>
        <v>0</v>
      </c>
      <c r="J18" s="5">
        <f t="shared" si="26"/>
        <v>0</v>
      </c>
      <c r="K18" s="5">
        <f t="shared" si="26"/>
        <v>0</v>
      </c>
      <c r="L18" s="5">
        <f t="shared" si="26"/>
        <v>0</v>
      </c>
      <c r="M18" s="5">
        <f t="shared" si="26"/>
        <v>0</v>
      </c>
      <c r="N18" s="5">
        <f t="shared" si="26"/>
        <v>0</v>
      </c>
      <c r="O18" s="5">
        <f t="shared" si="26"/>
        <v>0</v>
      </c>
      <c r="P18" s="5">
        <f t="shared" si="26"/>
        <v>0</v>
      </c>
      <c r="Q18" s="6">
        <f t="shared" si="26"/>
        <v>0</v>
      </c>
      <c r="R18" s="2"/>
      <c r="S18" s="86"/>
      <c r="T18" s="23" t="str">
        <f>$E$18</f>
        <v>&gt;8 Cylinders</v>
      </c>
      <c r="U18" s="4">
        <f t="shared" ref="U18:AF18" si="27">U62+U106+U150+U194+U238+U282+U326+U370+U414</f>
        <v>0</v>
      </c>
      <c r="V18" s="5">
        <f t="shared" si="27"/>
        <v>0</v>
      </c>
      <c r="W18" s="5">
        <f t="shared" si="27"/>
        <v>0</v>
      </c>
      <c r="X18" s="5">
        <f t="shared" si="27"/>
        <v>0</v>
      </c>
      <c r="Y18" s="5">
        <f t="shared" si="27"/>
        <v>0</v>
      </c>
      <c r="Z18" s="5">
        <f t="shared" si="27"/>
        <v>0</v>
      </c>
      <c r="AA18" s="5">
        <f t="shared" si="27"/>
        <v>0</v>
      </c>
      <c r="AB18" s="5">
        <f t="shared" si="27"/>
        <v>0</v>
      </c>
      <c r="AC18" s="5">
        <f t="shared" si="27"/>
        <v>0</v>
      </c>
      <c r="AD18" s="5">
        <f t="shared" si="27"/>
        <v>0</v>
      </c>
      <c r="AE18" s="5">
        <f t="shared" si="27"/>
        <v>0</v>
      </c>
      <c r="AF18" s="6">
        <f t="shared" si="27"/>
        <v>0</v>
      </c>
      <c r="AG18" s="2"/>
      <c r="AH18" s="86"/>
      <c r="AI18" s="23" t="str">
        <f>$E$18</f>
        <v>&gt;8 Cylinders</v>
      </c>
      <c r="AJ18" s="4">
        <f t="shared" si="15"/>
        <v>0</v>
      </c>
      <c r="AK18" s="5">
        <f t="shared" si="2"/>
        <v>0</v>
      </c>
      <c r="AL18" s="5">
        <f t="shared" si="3"/>
        <v>0</v>
      </c>
      <c r="AM18" s="5">
        <f t="shared" si="4"/>
        <v>0</v>
      </c>
      <c r="AN18" s="5">
        <f t="shared" si="5"/>
        <v>0</v>
      </c>
      <c r="AO18" s="5">
        <f t="shared" si="6"/>
        <v>0</v>
      </c>
      <c r="AP18" s="5">
        <f t="shared" si="7"/>
        <v>0</v>
      </c>
      <c r="AQ18" s="5">
        <f t="shared" si="8"/>
        <v>0</v>
      </c>
      <c r="AR18" s="5">
        <f t="shared" si="9"/>
        <v>0</v>
      </c>
      <c r="AS18" s="5">
        <f t="shared" si="10"/>
        <v>0</v>
      </c>
      <c r="AT18" s="5">
        <f t="shared" si="11"/>
        <v>0</v>
      </c>
      <c r="AU18" s="6">
        <f t="shared" si="12"/>
        <v>0</v>
      </c>
    </row>
    <row r="19" spans="1:47" x14ac:dyDescent="0.25">
      <c r="A19" s="48">
        <f>CHK!G19</f>
        <v>0</v>
      </c>
      <c r="B19" s="48">
        <f>CHK!H19</f>
        <v>0</v>
      </c>
      <c r="C19" s="48">
        <f>CHK!I19</f>
        <v>0</v>
      </c>
      <c r="D19" s="86" t="s">
        <v>7</v>
      </c>
      <c r="E19" s="23" t="s">
        <v>2</v>
      </c>
      <c r="F19" s="4">
        <f t="shared" ref="F19:Q19" si="28">F63+F107+F151+F195+F239+F283+F327+F371+F415</f>
        <v>0</v>
      </c>
      <c r="G19" s="5">
        <f t="shared" si="28"/>
        <v>0</v>
      </c>
      <c r="H19" s="5">
        <f t="shared" si="28"/>
        <v>0</v>
      </c>
      <c r="I19" s="5">
        <f t="shared" si="28"/>
        <v>0</v>
      </c>
      <c r="J19" s="5">
        <f t="shared" si="28"/>
        <v>0</v>
      </c>
      <c r="K19" s="5">
        <f t="shared" si="28"/>
        <v>0</v>
      </c>
      <c r="L19" s="5">
        <f t="shared" si="28"/>
        <v>0</v>
      </c>
      <c r="M19" s="5">
        <f t="shared" si="28"/>
        <v>0</v>
      </c>
      <c r="N19" s="5">
        <f t="shared" si="28"/>
        <v>0</v>
      </c>
      <c r="O19" s="5">
        <f t="shared" si="28"/>
        <v>0</v>
      </c>
      <c r="P19" s="5">
        <f t="shared" si="28"/>
        <v>0</v>
      </c>
      <c r="Q19" s="6">
        <f t="shared" si="28"/>
        <v>0</v>
      </c>
      <c r="R19" s="2"/>
      <c r="S19" s="86" t="str">
        <f>$D$19</f>
        <v>Jeeps (4x4) Private</v>
      </c>
      <c r="T19" s="23" t="str">
        <f>$E$19</f>
        <v>4 Cylinder</v>
      </c>
      <c r="U19" s="4">
        <f t="shared" ref="U19:AF19" si="29">U63+U107+U151+U195+U239+U283+U327+U371+U415</f>
        <v>0</v>
      </c>
      <c r="V19" s="5">
        <f t="shared" si="29"/>
        <v>0</v>
      </c>
      <c r="W19" s="5">
        <f t="shared" si="29"/>
        <v>0</v>
      </c>
      <c r="X19" s="5">
        <f t="shared" si="29"/>
        <v>0</v>
      </c>
      <c r="Y19" s="5">
        <f t="shared" si="29"/>
        <v>0</v>
      </c>
      <c r="Z19" s="5">
        <f t="shared" si="29"/>
        <v>0</v>
      </c>
      <c r="AA19" s="5">
        <f t="shared" si="29"/>
        <v>0</v>
      </c>
      <c r="AB19" s="5">
        <f t="shared" si="29"/>
        <v>0</v>
      </c>
      <c r="AC19" s="5">
        <f t="shared" si="29"/>
        <v>0</v>
      </c>
      <c r="AD19" s="5">
        <f t="shared" si="29"/>
        <v>0</v>
      </c>
      <c r="AE19" s="5">
        <f t="shared" si="29"/>
        <v>0</v>
      </c>
      <c r="AF19" s="6">
        <f t="shared" si="29"/>
        <v>0</v>
      </c>
      <c r="AG19" s="2"/>
      <c r="AH19" s="86" t="str">
        <f>$D$19</f>
        <v>Jeeps (4x4) Private</v>
      </c>
      <c r="AI19" s="23" t="str">
        <f>$E$19</f>
        <v>4 Cylinder</v>
      </c>
      <c r="AJ19" s="4">
        <f t="shared" si="15"/>
        <v>0</v>
      </c>
      <c r="AK19" s="5">
        <f t="shared" si="2"/>
        <v>0</v>
      </c>
      <c r="AL19" s="5">
        <f t="shared" si="3"/>
        <v>0</v>
      </c>
      <c r="AM19" s="5">
        <f t="shared" si="4"/>
        <v>0</v>
      </c>
      <c r="AN19" s="5">
        <f t="shared" si="5"/>
        <v>0</v>
      </c>
      <c r="AO19" s="5">
        <f t="shared" si="6"/>
        <v>0</v>
      </c>
      <c r="AP19" s="5">
        <f t="shared" si="7"/>
        <v>0</v>
      </c>
      <c r="AQ19" s="5">
        <f t="shared" si="8"/>
        <v>0</v>
      </c>
      <c r="AR19" s="5">
        <f t="shared" si="9"/>
        <v>0</v>
      </c>
      <c r="AS19" s="5">
        <f t="shared" si="10"/>
        <v>0</v>
      </c>
      <c r="AT19" s="5">
        <f t="shared" si="11"/>
        <v>0</v>
      </c>
      <c r="AU19" s="6">
        <f t="shared" si="12"/>
        <v>0</v>
      </c>
    </row>
    <row r="20" spans="1:47" x14ac:dyDescent="0.25">
      <c r="A20" s="48">
        <f>CHK!G20</f>
        <v>0</v>
      </c>
      <c r="B20" s="48">
        <f>CHK!H20</f>
        <v>0</v>
      </c>
      <c r="C20" s="48">
        <f>CHK!I20</f>
        <v>0</v>
      </c>
      <c r="D20" s="86"/>
      <c r="E20" s="23" t="s">
        <v>3</v>
      </c>
      <c r="F20" s="4">
        <f t="shared" ref="F20:Q20" si="30">F64+F108+F152+F196+F240+F284+F328+F372+F416</f>
        <v>0</v>
      </c>
      <c r="G20" s="5">
        <f t="shared" si="30"/>
        <v>0</v>
      </c>
      <c r="H20" s="5">
        <f t="shared" si="30"/>
        <v>0</v>
      </c>
      <c r="I20" s="5">
        <f t="shared" si="30"/>
        <v>0</v>
      </c>
      <c r="J20" s="5">
        <f t="shared" si="30"/>
        <v>0</v>
      </c>
      <c r="K20" s="5">
        <f t="shared" si="30"/>
        <v>0</v>
      </c>
      <c r="L20" s="5">
        <f t="shared" si="30"/>
        <v>0</v>
      </c>
      <c r="M20" s="5">
        <f t="shared" si="30"/>
        <v>0</v>
      </c>
      <c r="N20" s="5">
        <f t="shared" si="30"/>
        <v>0</v>
      </c>
      <c r="O20" s="5">
        <f t="shared" si="30"/>
        <v>0</v>
      </c>
      <c r="P20" s="5">
        <f t="shared" si="30"/>
        <v>0</v>
      </c>
      <c r="Q20" s="6">
        <f t="shared" si="30"/>
        <v>0</v>
      </c>
      <c r="R20" s="2"/>
      <c r="S20" s="86"/>
      <c r="T20" s="23" t="str">
        <f>$E$20</f>
        <v>6 Cylinder</v>
      </c>
      <c r="U20" s="4">
        <f t="shared" ref="U20:AF20" si="31">U64+U108+U152+U196+U240+U284+U328+U372+U416</f>
        <v>0</v>
      </c>
      <c r="V20" s="5">
        <f t="shared" si="31"/>
        <v>0</v>
      </c>
      <c r="W20" s="5">
        <f t="shared" si="31"/>
        <v>0</v>
      </c>
      <c r="X20" s="5">
        <f t="shared" si="31"/>
        <v>0</v>
      </c>
      <c r="Y20" s="5">
        <f t="shared" si="31"/>
        <v>0</v>
      </c>
      <c r="Z20" s="5">
        <f t="shared" si="31"/>
        <v>0</v>
      </c>
      <c r="AA20" s="5">
        <f t="shared" si="31"/>
        <v>0</v>
      </c>
      <c r="AB20" s="5">
        <f t="shared" si="31"/>
        <v>0</v>
      </c>
      <c r="AC20" s="5">
        <f t="shared" si="31"/>
        <v>0</v>
      </c>
      <c r="AD20" s="5">
        <f t="shared" si="31"/>
        <v>0</v>
      </c>
      <c r="AE20" s="5">
        <f t="shared" si="31"/>
        <v>0</v>
      </c>
      <c r="AF20" s="6">
        <f t="shared" si="31"/>
        <v>0</v>
      </c>
      <c r="AG20" s="2"/>
      <c r="AH20" s="86"/>
      <c r="AI20" s="23" t="str">
        <f>$E$20</f>
        <v>6 Cylinder</v>
      </c>
      <c r="AJ20" s="4">
        <f t="shared" si="15"/>
        <v>0</v>
      </c>
      <c r="AK20" s="5">
        <f t="shared" si="2"/>
        <v>0</v>
      </c>
      <c r="AL20" s="5">
        <f t="shared" si="3"/>
        <v>0</v>
      </c>
      <c r="AM20" s="5">
        <f t="shared" si="4"/>
        <v>0</v>
      </c>
      <c r="AN20" s="5">
        <f t="shared" si="5"/>
        <v>0</v>
      </c>
      <c r="AO20" s="5">
        <f t="shared" si="6"/>
        <v>0</v>
      </c>
      <c r="AP20" s="5">
        <f t="shared" si="7"/>
        <v>0</v>
      </c>
      <c r="AQ20" s="5">
        <f t="shared" si="8"/>
        <v>0</v>
      </c>
      <c r="AR20" s="5">
        <f t="shared" si="9"/>
        <v>0</v>
      </c>
      <c r="AS20" s="5">
        <f t="shared" si="10"/>
        <v>0</v>
      </c>
      <c r="AT20" s="5">
        <f t="shared" si="11"/>
        <v>0</v>
      </c>
      <c r="AU20" s="6">
        <f t="shared" si="12"/>
        <v>0</v>
      </c>
    </row>
    <row r="21" spans="1:47" x14ac:dyDescent="0.25">
      <c r="A21" s="48">
        <f>CHK!G21</f>
        <v>0</v>
      </c>
      <c r="B21" s="48">
        <f>CHK!H21</f>
        <v>0</v>
      </c>
      <c r="C21" s="48">
        <f>CHK!I21</f>
        <v>0</v>
      </c>
      <c r="D21" s="86"/>
      <c r="E21" s="23" t="s">
        <v>4</v>
      </c>
      <c r="F21" s="4">
        <f t="shared" ref="F21:Q21" si="32">F65+F109+F153+F197+F241+F285+F329+F373+F417</f>
        <v>0</v>
      </c>
      <c r="G21" s="5">
        <f t="shared" si="32"/>
        <v>0</v>
      </c>
      <c r="H21" s="5">
        <f t="shared" si="32"/>
        <v>0</v>
      </c>
      <c r="I21" s="5">
        <f t="shared" si="32"/>
        <v>0</v>
      </c>
      <c r="J21" s="5">
        <f t="shared" si="32"/>
        <v>0</v>
      </c>
      <c r="K21" s="5">
        <f t="shared" si="32"/>
        <v>0</v>
      </c>
      <c r="L21" s="5">
        <f t="shared" si="32"/>
        <v>0</v>
      </c>
      <c r="M21" s="5">
        <f t="shared" si="32"/>
        <v>0</v>
      </c>
      <c r="N21" s="5">
        <f t="shared" si="32"/>
        <v>0</v>
      </c>
      <c r="O21" s="5">
        <f t="shared" si="32"/>
        <v>0</v>
      </c>
      <c r="P21" s="5">
        <f t="shared" si="32"/>
        <v>0</v>
      </c>
      <c r="Q21" s="6">
        <f t="shared" si="32"/>
        <v>0</v>
      </c>
      <c r="R21" s="2"/>
      <c r="S21" s="86"/>
      <c r="T21" s="23" t="str">
        <f>$E$21</f>
        <v>8 Cylinder</v>
      </c>
      <c r="U21" s="4">
        <f t="shared" ref="U21:AF21" si="33">U65+U109+U153+U197+U241+U285+U329+U373+U417</f>
        <v>0</v>
      </c>
      <c r="V21" s="5">
        <f t="shared" si="33"/>
        <v>0</v>
      </c>
      <c r="W21" s="5">
        <f t="shared" si="33"/>
        <v>0</v>
      </c>
      <c r="X21" s="5">
        <f t="shared" si="33"/>
        <v>0</v>
      </c>
      <c r="Y21" s="5">
        <f t="shared" si="33"/>
        <v>0</v>
      </c>
      <c r="Z21" s="5">
        <f t="shared" si="33"/>
        <v>0</v>
      </c>
      <c r="AA21" s="5">
        <f t="shared" si="33"/>
        <v>0</v>
      </c>
      <c r="AB21" s="5">
        <f t="shared" si="33"/>
        <v>0</v>
      </c>
      <c r="AC21" s="5">
        <f t="shared" si="33"/>
        <v>0</v>
      </c>
      <c r="AD21" s="5">
        <f t="shared" si="33"/>
        <v>0</v>
      </c>
      <c r="AE21" s="5">
        <f t="shared" si="33"/>
        <v>0</v>
      </c>
      <c r="AF21" s="6">
        <f t="shared" si="33"/>
        <v>0</v>
      </c>
      <c r="AG21" s="2"/>
      <c r="AH21" s="86"/>
      <c r="AI21" s="23" t="str">
        <f>$E$21</f>
        <v>8 Cylinder</v>
      </c>
      <c r="AJ21" s="4">
        <f t="shared" si="15"/>
        <v>0</v>
      </c>
      <c r="AK21" s="5">
        <f t="shared" si="2"/>
        <v>0</v>
      </c>
      <c r="AL21" s="5">
        <f t="shared" si="3"/>
        <v>0</v>
      </c>
      <c r="AM21" s="5">
        <f t="shared" si="4"/>
        <v>0</v>
      </c>
      <c r="AN21" s="5">
        <f t="shared" si="5"/>
        <v>0</v>
      </c>
      <c r="AO21" s="5">
        <f t="shared" si="6"/>
        <v>0</v>
      </c>
      <c r="AP21" s="5">
        <f t="shared" si="7"/>
        <v>0</v>
      </c>
      <c r="AQ21" s="5">
        <f t="shared" si="8"/>
        <v>0</v>
      </c>
      <c r="AR21" s="5">
        <f t="shared" si="9"/>
        <v>0</v>
      </c>
      <c r="AS21" s="5">
        <f t="shared" si="10"/>
        <v>0</v>
      </c>
      <c r="AT21" s="5">
        <f t="shared" si="11"/>
        <v>0</v>
      </c>
      <c r="AU21" s="6">
        <f t="shared" si="12"/>
        <v>0</v>
      </c>
    </row>
    <row r="22" spans="1:47" x14ac:dyDescent="0.25">
      <c r="A22" s="48">
        <f>CHK!G22</f>
        <v>0</v>
      </c>
      <c r="B22" s="48">
        <f>CHK!H22</f>
        <v>0</v>
      </c>
      <c r="C22" s="48">
        <f>CHK!I22</f>
        <v>0</v>
      </c>
      <c r="D22" s="86"/>
      <c r="E22" s="23" t="s">
        <v>5</v>
      </c>
      <c r="F22" s="4">
        <f t="shared" ref="F22:Q22" si="34">F66+F110+F154+F198+F242+F286+F330+F374+F418</f>
        <v>0</v>
      </c>
      <c r="G22" s="5">
        <f t="shared" si="34"/>
        <v>0</v>
      </c>
      <c r="H22" s="5">
        <f t="shared" si="34"/>
        <v>0</v>
      </c>
      <c r="I22" s="5">
        <f t="shared" si="34"/>
        <v>0</v>
      </c>
      <c r="J22" s="5">
        <f t="shared" si="34"/>
        <v>0</v>
      </c>
      <c r="K22" s="5">
        <f t="shared" si="34"/>
        <v>0</v>
      </c>
      <c r="L22" s="5">
        <f t="shared" si="34"/>
        <v>0</v>
      </c>
      <c r="M22" s="5">
        <f t="shared" si="34"/>
        <v>0</v>
      </c>
      <c r="N22" s="5">
        <f t="shared" si="34"/>
        <v>0</v>
      </c>
      <c r="O22" s="5">
        <f t="shared" si="34"/>
        <v>0</v>
      </c>
      <c r="P22" s="5">
        <f t="shared" si="34"/>
        <v>0</v>
      </c>
      <c r="Q22" s="6">
        <f t="shared" si="34"/>
        <v>0</v>
      </c>
      <c r="R22" s="2"/>
      <c r="S22" s="86"/>
      <c r="T22" s="23" t="str">
        <f>$E$22</f>
        <v>&gt;8 Cylinders</v>
      </c>
      <c r="U22" s="4">
        <f t="shared" ref="U22:AF22" si="35">U66+U110+U154+U198+U242+U286+U330+U374+U418</f>
        <v>0</v>
      </c>
      <c r="V22" s="5">
        <f t="shared" si="35"/>
        <v>0</v>
      </c>
      <c r="W22" s="5">
        <f t="shared" si="35"/>
        <v>0</v>
      </c>
      <c r="X22" s="5">
        <f t="shared" si="35"/>
        <v>0</v>
      </c>
      <c r="Y22" s="5">
        <f t="shared" si="35"/>
        <v>0</v>
      </c>
      <c r="Z22" s="5">
        <f t="shared" si="35"/>
        <v>0</v>
      </c>
      <c r="AA22" s="5">
        <f t="shared" si="35"/>
        <v>0</v>
      </c>
      <c r="AB22" s="5">
        <f t="shared" si="35"/>
        <v>0</v>
      </c>
      <c r="AC22" s="5">
        <f t="shared" si="35"/>
        <v>0</v>
      </c>
      <c r="AD22" s="5">
        <f t="shared" si="35"/>
        <v>0</v>
      </c>
      <c r="AE22" s="5">
        <f t="shared" si="35"/>
        <v>0</v>
      </c>
      <c r="AF22" s="6">
        <f t="shared" si="35"/>
        <v>0</v>
      </c>
      <c r="AG22" s="2"/>
      <c r="AH22" s="86"/>
      <c r="AI22" s="23" t="str">
        <f>$E$22</f>
        <v>&gt;8 Cylinders</v>
      </c>
      <c r="AJ22" s="4">
        <f t="shared" si="15"/>
        <v>0</v>
      </c>
      <c r="AK22" s="5">
        <f t="shared" si="2"/>
        <v>0</v>
      </c>
      <c r="AL22" s="5">
        <f t="shared" si="3"/>
        <v>0</v>
      </c>
      <c r="AM22" s="5">
        <f t="shared" si="4"/>
        <v>0</v>
      </c>
      <c r="AN22" s="5">
        <f t="shared" si="5"/>
        <v>0</v>
      </c>
      <c r="AO22" s="5">
        <f t="shared" si="6"/>
        <v>0</v>
      </c>
      <c r="AP22" s="5">
        <f t="shared" si="7"/>
        <v>0</v>
      </c>
      <c r="AQ22" s="5">
        <f t="shared" si="8"/>
        <v>0</v>
      </c>
      <c r="AR22" s="5">
        <f t="shared" si="9"/>
        <v>0</v>
      </c>
      <c r="AS22" s="5">
        <f t="shared" si="10"/>
        <v>0</v>
      </c>
      <c r="AT22" s="5">
        <f t="shared" si="11"/>
        <v>0</v>
      </c>
      <c r="AU22" s="6">
        <f t="shared" si="12"/>
        <v>0</v>
      </c>
    </row>
    <row r="23" spans="1:47" x14ac:dyDescent="0.25">
      <c r="A23" s="48">
        <f>CHK!G23</f>
        <v>0</v>
      </c>
      <c r="B23" s="48">
        <f>CHK!H23</f>
        <v>0</v>
      </c>
      <c r="C23" s="48">
        <f>CHK!I23</f>
        <v>0</v>
      </c>
      <c r="D23" s="86" t="s">
        <v>8</v>
      </c>
      <c r="E23" s="23" t="s">
        <v>2</v>
      </c>
      <c r="F23" s="4">
        <f t="shared" ref="F23:Q23" si="36">F67+F111+F155+F199+F243+F287+F331+F375+F419</f>
        <v>0</v>
      </c>
      <c r="G23" s="5">
        <f t="shared" si="36"/>
        <v>0</v>
      </c>
      <c r="H23" s="5">
        <f t="shared" si="36"/>
        <v>0</v>
      </c>
      <c r="I23" s="5">
        <f t="shared" si="36"/>
        <v>0</v>
      </c>
      <c r="J23" s="5">
        <f t="shared" si="36"/>
        <v>0</v>
      </c>
      <c r="K23" s="5">
        <f t="shared" si="36"/>
        <v>0</v>
      </c>
      <c r="L23" s="5">
        <f t="shared" si="36"/>
        <v>0</v>
      </c>
      <c r="M23" s="5">
        <f t="shared" si="36"/>
        <v>0</v>
      </c>
      <c r="N23" s="5">
        <f t="shared" si="36"/>
        <v>0</v>
      </c>
      <c r="O23" s="5">
        <f t="shared" si="36"/>
        <v>0</v>
      </c>
      <c r="P23" s="5">
        <f t="shared" si="36"/>
        <v>0</v>
      </c>
      <c r="Q23" s="6">
        <f t="shared" si="36"/>
        <v>0</v>
      </c>
      <c r="R23" s="2"/>
      <c r="S23" s="86" t="str">
        <f>$D$23</f>
        <v>Jeeps (4x4) Commercial</v>
      </c>
      <c r="T23" s="23" t="str">
        <f>$E$23</f>
        <v>4 Cylinder</v>
      </c>
      <c r="U23" s="4">
        <f t="shared" ref="U23:AF23" si="37">U67+U111+U155+U199+U243+U287+U331+U375+U419</f>
        <v>0</v>
      </c>
      <c r="V23" s="5">
        <f t="shared" si="37"/>
        <v>0</v>
      </c>
      <c r="W23" s="5">
        <f t="shared" si="37"/>
        <v>0</v>
      </c>
      <c r="X23" s="5">
        <f t="shared" si="37"/>
        <v>0</v>
      </c>
      <c r="Y23" s="5">
        <f t="shared" si="37"/>
        <v>0</v>
      </c>
      <c r="Z23" s="5">
        <f t="shared" si="37"/>
        <v>0</v>
      </c>
      <c r="AA23" s="5">
        <f t="shared" si="37"/>
        <v>0</v>
      </c>
      <c r="AB23" s="5">
        <f t="shared" si="37"/>
        <v>0</v>
      </c>
      <c r="AC23" s="5">
        <f t="shared" si="37"/>
        <v>0</v>
      </c>
      <c r="AD23" s="5">
        <f t="shared" si="37"/>
        <v>0</v>
      </c>
      <c r="AE23" s="5">
        <f t="shared" si="37"/>
        <v>0</v>
      </c>
      <c r="AF23" s="6">
        <f t="shared" si="37"/>
        <v>0</v>
      </c>
      <c r="AG23" s="2"/>
      <c r="AH23" s="86" t="str">
        <f>$D$23</f>
        <v>Jeeps (4x4) Commercial</v>
      </c>
      <c r="AI23" s="23" t="str">
        <f>$E$23</f>
        <v>4 Cylinder</v>
      </c>
      <c r="AJ23" s="4">
        <f t="shared" si="15"/>
        <v>0</v>
      </c>
      <c r="AK23" s="5">
        <f t="shared" si="2"/>
        <v>0</v>
      </c>
      <c r="AL23" s="5">
        <f t="shared" si="3"/>
        <v>0</v>
      </c>
      <c r="AM23" s="5">
        <f t="shared" si="4"/>
        <v>0</v>
      </c>
      <c r="AN23" s="5">
        <f t="shared" si="5"/>
        <v>0</v>
      </c>
      <c r="AO23" s="5">
        <f t="shared" si="6"/>
        <v>0</v>
      </c>
      <c r="AP23" s="5">
        <f t="shared" si="7"/>
        <v>0</v>
      </c>
      <c r="AQ23" s="5">
        <f t="shared" si="8"/>
        <v>0</v>
      </c>
      <c r="AR23" s="5">
        <f t="shared" si="9"/>
        <v>0</v>
      </c>
      <c r="AS23" s="5">
        <f t="shared" si="10"/>
        <v>0</v>
      </c>
      <c r="AT23" s="5">
        <f t="shared" si="11"/>
        <v>0</v>
      </c>
      <c r="AU23" s="6">
        <f t="shared" si="12"/>
        <v>0</v>
      </c>
    </row>
    <row r="24" spans="1:47" x14ac:dyDescent="0.25">
      <c r="A24" s="48">
        <f>CHK!G24</f>
        <v>0</v>
      </c>
      <c r="B24" s="48">
        <f>CHK!H24</f>
        <v>0</v>
      </c>
      <c r="C24" s="48">
        <f>CHK!I24</f>
        <v>0</v>
      </c>
      <c r="D24" s="86"/>
      <c r="E24" s="23" t="s">
        <v>3</v>
      </c>
      <c r="F24" s="4">
        <f t="shared" ref="F24:Q24" si="38">F68+F112+F156+F200+F244+F288+F332+F376+F420</f>
        <v>0</v>
      </c>
      <c r="G24" s="5">
        <f t="shared" si="38"/>
        <v>0</v>
      </c>
      <c r="H24" s="5">
        <f t="shared" si="38"/>
        <v>0</v>
      </c>
      <c r="I24" s="5">
        <f t="shared" si="38"/>
        <v>0</v>
      </c>
      <c r="J24" s="5">
        <f t="shared" si="38"/>
        <v>0</v>
      </c>
      <c r="K24" s="5">
        <f t="shared" si="38"/>
        <v>0</v>
      </c>
      <c r="L24" s="5">
        <f t="shared" si="38"/>
        <v>0</v>
      </c>
      <c r="M24" s="5">
        <f t="shared" si="38"/>
        <v>0</v>
      </c>
      <c r="N24" s="5">
        <f t="shared" si="38"/>
        <v>0</v>
      </c>
      <c r="O24" s="5">
        <f t="shared" si="38"/>
        <v>0</v>
      </c>
      <c r="P24" s="5">
        <f t="shared" si="38"/>
        <v>0</v>
      </c>
      <c r="Q24" s="6">
        <f t="shared" si="38"/>
        <v>0</v>
      </c>
      <c r="R24" s="2"/>
      <c r="S24" s="86"/>
      <c r="T24" s="23" t="str">
        <f>$E$24</f>
        <v>6 Cylinder</v>
      </c>
      <c r="U24" s="4">
        <f t="shared" ref="U24:AF24" si="39">U68+U112+U156+U200+U244+U288+U332+U376+U420</f>
        <v>0</v>
      </c>
      <c r="V24" s="5">
        <f t="shared" si="39"/>
        <v>0</v>
      </c>
      <c r="W24" s="5">
        <f t="shared" si="39"/>
        <v>0</v>
      </c>
      <c r="X24" s="5">
        <f t="shared" si="39"/>
        <v>0</v>
      </c>
      <c r="Y24" s="5">
        <f t="shared" si="39"/>
        <v>0</v>
      </c>
      <c r="Z24" s="5">
        <f t="shared" si="39"/>
        <v>0</v>
      </c>
      <c r="AA24" s="5">
        <f t="shared" si="39"/>
        <v>0</v>
      </c>
      <c r="AB24" s="5">
        <f t="shared" si="39"/>
        <v>0</v>
      </c>
      <c r="AC24" s="5">
        <f t="shared" si="39"/>
        <v>0</v>
      </c>
      <c r="AD24" s="5">
        <f t="shared" si="39"/>
        <v>0</v>
      </c>
      <c r="AE24" s="5">
        <f t="shared" si="39"/>
        <v>0</v>
      </c>
      <c r="AF24" s="6">
        <f t="shared" si="39"/>
        <v>0</v>
      </c>
      <c r="AG24" s="2"/>
      <c r="AH24" s="86"/>
      <c r="AI24" s="23" t="str">
        <f>$E$24</f>
        <v>6 Cylinder</v>
      </c>
      <c r="AJ24" s="4">
        <f t="shared" si="15"/>
        <v>0</v>
      </c>
      <c r="AK24" s="5">
        <f t="shared" si="2"/>
        <v>0</v>
      </c>
      <c r="AL24" s="5">
        <f t="shared" si="3"/>
        <v>0</v>
      </c>
      <c r="AM24" s="5">
        <f t="shared" si="4"/>
        <v>0</v>
      </c>
      <c r="AN24" s="5">
        <f t="shared" si="5"/>
        <v>0</v>
      </c>
      <c r="AO24" s="5">
        <f t="shared" si="6"/>
        <v>0</v>
      </c>
      <c r="AP24" s="5">
        <f t="shared" si="7"/>
        <v>0</v>
      </c>
      <c r="AQ24" s="5">
        <f t="shared" si="8"/>
        <v>0</v>
      </c>
      <c r="AR24" s="5">
        <f t="shared" si="9"/>
        <v>0</v>
      </c>
      <c r="AS24" s="5">
        <f t="shared" si="10"/>
        <v>0</v>
      </c>
      <c r="AT24" s="5">
        <f t="shared" si="11"/>
        <v>0</v>
      </c>
      <c r="AU24" s="6">
        <f t="shared" si="12"/>
        <v>0</v>
      </c>
    </row>
    <row r="25" spans="1:47" x14ac:dyDescent="0.25">
      <c r="A25" s="48">
        <f>CHK!G25</f>
        <v>0</v>
      </c>
      <c r="B25" s="48">
        <f>CHK!H25</f>
        <v>0</v>
      </c>
      <c r="C25" s="48">
        <f>CHK!I25</f>
        <v>0</v>
      </c>
      <c r="D25" s="86"/>
      <c r="E25" s="23" t="s">
        <v>4</v>
      </c>
      <c r="F25" s="4">
        <f t="shared" ref="F25:Q25" si="40">F69+F113+F157+F201+F245+F289+F333+F377+F421</f>
        <v>0</v>
      </c>
      <c r="G25" s="5">
        <f t="shared" si="40"/>
        <v>0</v>
      </c>
      <c r="H25" s="5">
        <f t="shared" si="40"/>
        <v>0</v>
      </c>
      <c r="I25" s="5">
        <f t="shared" si="40"/>
        <v>0</v>
      </c>
      <c r="J25" s="5">
        <f t="shared" si="40"/>
        <v>0</v>
      </c>
      <c r="K25" s="5">
        <f t="shared" si="40"/>
        <v>0</v>
      </c>
      <c r="L25" s="5">
        <f t="shared" si="40"/>
        <v>0</v>
      </c>
      <c r="M25" s="5">
        <f t="shared" si="40"/>
        <v>0</v>
      </c>
      <c r="N25" s="5">
        <f t="shared" si="40"/>
        <v>0</v>
      </c>
      <c r="O25" s="5">
        <f t="shared" si="40"/>
        <v>0</v>
      </c>
      <c r="P25" s="5">
        <f t="shared" si="40"/>
        <v>0</v>
      </c>
      <c r="Q25" s="6">
        <f t="shared" si="40"/>
        <v>0</v>
      </c>
      <c r="R25" s="2"/>
      <c r="S25" s="86"/>
      <c r="T25" s="23" t="str">
        <f>$E$25</f>
        <v>8 Cylinder</v>
      </c>
      <c r="U25" s="4">
        <f t="shared" ref="U25:AF25" si="41">U69+U113+U157+U201+U245+U289+U333+U377+U421</f>
        <v>0</v>
      </c>
      <c r="V25" s="5">
        <f t="shared" si="41"/>
        <v>0</v>
      </c>
      <c r="W25" s="5">
        <f t="shared" si="41"/>
        <v>0</v>
      </c>
      <c r="X25" s="5">
        <f t="shared" si="41"/>
        <v>0</v>
      </c>
      <c r="Y25" s="5">
        <f t="shared" si="41"/>
        <v>0</v>
      </c>
      <c r="Z25" s="5">
        <f t="shared" si="41"/>
        <v>0</v>
      </c>
      <c r="AA25" s="5">
        <f t="shared" si="41"/>
        <v>0</v>
      </c>
      <c r="AB25" s="5">
        <f t="shared" si="41"/>
        <v>0</v>
      </c>
      <c r="AC25" s="5">
        <f t="shared" si="41"/>
        <v>0</v>
      </c>
      <c r="AD25" s="5">
        <f t="shared" si="41"/>
        <v>0</v>
      </c>
      <c r="AE25" s="5">
        <f t="shared" si="41"/>
        <v>0</v>
      </c>
      <c r="AF25" s="6">
        <f t="shared" si="41"/>
        <v>0</v>
      </c>
      <c r="AG25" s="2"/>
      <c r="AH25" s="86"/>
      <c r="AI25" s="23" t="str">
        <f>$E$25</f>
        <v>8 Cylinder</v>
      </c>
      <c r="AJ25" s="4">
        <f t="shared" si="15"/>
        <v>0</v>
      </c>
      <c r="AK25" s="5">
        <f t="shared" si="2"/>
        <v>0</v>
      </c>
      <c r="AL25" s="5">
        <f t="shared" si="3"/>
        <v>0</v>
      </c>
      <c r="AM25" s="5">
        <f t="shared" si="4"/>
        <v>0</v>
      </c>
      <c r="AN25" s="5">
        <f t="shared" si="5"/>
        <v>0</v>
      </c>
      <c r="AO25" s="5">
        <f t="shared" si="6"/>
        <v>0</v>
      </c>
      <c r="AP25" s="5">
        <f t="shared" si="7"/>
        <v>0</v>
      </c>
      <c r="AQ25" s="5">
        <f t="shared" si="8"/>
        <v>0</v>
      </c>
      <c r="AR25" s="5">
        <f t="shared" si="9"/>
        <v>0</v>
      </c>
      <c r="AS25" s="5">
        <f t="shared" si="10"/>
        <v>0</v>
      </c>
      <c r="AT25" s="5">
        <f t="shared" si="11"/>
        <v>0</v>
      </c>
      <c r="AU25" s="6">
        <f t="shared" si="12"/>
        <v>0</v>
      </c>
    </row>
    <row r="26" spans="1:47" x14ac:dyDescent="0.25">
      <c r="A26" s="48">
        <f>CHK!G26</f>
        <v>0</v>
      </c>
      <c r="B26" s="48">
        <f>CHK!H26</f>
        <v>0</v>
      </c>
      <c r="C26" s="48">
        <f>CHK!I26</f>
        <v>0</v>
      </c>
      <c r="D26" s="86"/>
      <c r="E26" s="23" t="s">
        <v>5</v>
      </c>
      <c r="F26" s="4">
        <f t="shared" ref="F26:Q26" si="42">F70+F114+F158+F202+F246+F290+F334+F378+F422</f>
        <v>0</v>
      </c>
      <c r="G26" s="5">
        <f t="shared" si="42"/>
        <v>0</v>
      </c>
      <c r="H26" s="5">
        <f t="shared" si="42"/>
        <v>0</v>
      </c>
      <c r="I26" s="5">
        <f t="shared" si="42"/>
        <v>0</v>
      </c>
      <c r="J26" s="5">
        <f t="shared" si="42"/>
        <v>0</v>
      </c>
      <c r="K26" s="5">
        <f t="shared" si="42"/>
        <v>0</v>
      </c>
      <c r="L26" s="5">
        <f t="shared" si="42"/>
        <v>0</v>
      </c>
      <c r="M26" s="5">
        <f t="shared" si="42"/>
        <v>0</v>
      </c>
      <c r="N26" s="5">
        <f t="shared" si="42"/>
        <v>0</v>
      </c>
      <c r="O26" s="5">
        <f t="shared" si="42"/>
        <v>0</v>
      </c>
      <c r="P26" s="5">
        <f t="shared" si="42"/>
        <v>0</v>
      </c>
      <c r="Q26" s="6">
        <f t="shared" si="42"/>
        <v>0</v>
      </c>
      <c r="R26" s="2"/>
      <c r="S26" s="86"/>
      <c r="T26" s="23" t="str">
        <f>$E$26</f>
        <v>&gt;8 Cylinders</v>
      </c>
      <c r="U26" s="4">
        <f t="shared" ref="U26:AF26" si="43">U70+U114+U158+U202+U246+U290+U334+U378+U422</f>
        <v>0</v>
      </c>
      <c r="V26" s="5">
        <f t="shared" si="43"/>
        <v>0</v>
      </c>
      <c r="W26" s="5">
        <f t="shared" si="43"/>
        <v>0</v>
      </c>
      <c r="X26" s="5">
        <f t="shared" si="43"/>
        <v>0</v>
      </c>
      <c r="Y26" s="5">
        <f t="shared" si="43"/>
        <v>0</v>
      </c>
      <c r="Z26" s="5">
        <f t="shared" si="43"/>
        <v>0</v>
      </c>
      <c r="AA26" s="5">
        <f t="shared" si="43"/>
        <v>0</v>
      </c>
      <c r="AB26" s="5">
        <f t="shared" si="43"/>
        <v>0</v>
      </c>
      <c r="AC26" s="5">
        <f t="shared" si="43"/>
        <v>0</v>
      </c>
      <c r="AD26" s="5">
        <f t="shared" si="43"/>
        <v>0</v>
      </c>
      <c r="AE26" s="5">
        <f t="shared" si="43"/>
        <v>0</v>
      </c>
      <c r="AF26" s="6">
        <f t="shared" si="43"/>
        <v>0</v>
      </c>
      <c r="AG26" s="2"/>
      <c r="AH26" s="86"/>
      <c r="AI26" s="23" t="str">
        <f>$E$26</f>
        <v>&gt;8 Cylinders</v>
      </c>
      <c r="AJ26" s="4">
        <f t="shared" si="15"/>
        <v>0</v>
      </c>
      <c r="AK26" s="5">
        <f t="shared" si="2"/>
        <v>0</v>
      </c>
      <c r="AL26" s="5">
        <f t="shared" si="3"/>
        <v>0</v>
      </c>
      <c r="AM26" s="5">
        <f t="shared" si="4"/>
        <v>0</v>
      </c>
      <c r="AN26" s="5">
        <f t="shared" si="5"/>
        <v>0</v>
      </c>
      <c r="AO26" s="5">
        <f t="shared" si="6"/>
        <v>0</v>
      </c>
      <c r="AP26" s="5">
        <f t="shared" si="7"/>
        <v>0</v>
      </c>
      <c r="AQ26" s="5">
        <f t="shared" si="8"/>
        <v>0</v>
      </c>
      <c r="AR26" s="5">
        <f t="shared" si="9"/>
        <v>0</v>
      </c>
      <c r="AS26" s="5">
        <f t="shared" si="10"/>
        <v>0</v>
      </c>
      <c r="AT26" s="5">
        <f t="shared" si="11"/>
        <v>0</v>
      </c>
      <c r="AU26" s="6">
        <f t="shared" si="12"/>
        <v>0</v>
      </c>
    </row>
    <row r="27" spans="1:47" x14ac:dyDescent="0.25">
      <c r="A27" s="48">
        <f>CHK!G27</f>
        <v>0</v>
      </c>
      <c r="B27" s="48">
        <f>CHK!H27</f>
        <v>0</v>
      </c>
      <c r="C27" s="48">
        <f>CHK!I27</f>
        <v>0</v>
      </c>
      <c r="D27" s="81" t="s">
        <v>9</v>
      </c>
      <c r="E27" s="23" t="s">
        <v>10</v>
      </c>
      <c r="F27" s="4">
        <f t="shared" ref="F27:Q27" si="44">F71+F115+F159+F203+F247+F291+F335+F379+F423</f>
        <v>0</v>
      </c>
      <c r="G27" s="5">
        <f t="shared" si="44"/>
        <v>0</v>
      </c>
      <c r="H27" s="5">
        <f t="shared" si="44"/>
        <v>0</v>
      </c>
      <c r="I27" s="5">
        <f t="shared" si="44"/>
        <v>0</v>
      </c>
      <c r="J27" s="5">
        <f t="shared" si="44"/>
        <v>0</v>
      </c>
      <c r="K27" s="5">
        <f t="shared" si="44"/>
        <v>0</v>
      </c>
      <c r="L27" s="5">
        <f t="shared" si="44"/>
        <v>0</v>
      </c>
      <c r="M27" s="5">
        <f t="shared" si="44"/>
        <v>0</v>
      </c>
      <c r="N27" s="5">
        <f t="shared" si="44"/>
        <v>0</v>
      </c>
      <c r="O27" s="5">
        <f t="shared" si="44"/>
        <v>0</v>
      </c>
      <c r="P27" s="5">
        <f t="shared" si="44"/>
        <v>0</v>
      </c>
      <c r="Q27" s="6">
        <f t="shared" si="44"/>
        <v>0</v>
      </c>
      <c r="R27" s="2"/>
      <c r="S27" s="81" t="str">
        <f>$D$27</f>
        <v>Pickup &amp; Truck</v>
      </c>
      <c r="T27" s="23" t="str">
        <f>$E$27</f>
        <v>Upto 1 Ton</v>
      </c>
      <c r="U27" s="4">
        <f t="shared" ref="U27:AF27" si="45">U71+U115+U159+U203+U247+U291+U335+U379+U423</f>
        <v>0</v>
      </c>
      <c r="V27" s="5">
        <f t="shared" si="45"/>
        <v>0</v>
      </c>
      <c r="W27" s="5">
        <f t="shared" si="45"/>
        <v>0</v>
      </c>
      <c r="X27" s="5">
        <f t="shared" si="45"/>
        <v>0</v>
      </c>
      <c r="Y27" s="5">
        <f t="shared" si="45"/>
        <v>0</v>
      </c>
      <c r="Z27" s="5">
        <f t="shared" si="45"/>
        <v>0</v>
      </c>
      <c r="AA27" s="5">
        <f t="shared" si="45"/>
        <v>0</v>
      </c>
      <c r="AB27" s="5">
        <f t="shared" si="45"/>
        <v>0</v>
      </c>
      <c r="AC27" s="5">
        <f t="shared" si="45"/>
        <v>0</v>
      </c>
      <c r="AD27" s="5">
        <f t="shared" si="45"/>
        <v>0</v>
      </c>
      <c r="AE27" s="5">
        <f t="shared" si="45"/>
        <v>0</v>
      </c>
      <c r="AF27" s="6">
        <f t="shared" si="45"/>
        <v>0</v>
      </c>
      <c r="AG27" s="2"/>
      <c r="AH27" s="81" t="str">
        <f>$D$27</f>
        <v>Pickup &amp; Truck</v>
      </c>
      <c r="AI27" s="23" t="str">
        <f>$E$27</f>
        <v>Upto 1 Ton</v>
      </c>
      <c r="AJ27" s="4">
        <f t="shared" si="15"/>
        <v>0</v>
      </c>
      <c r="AK27" s="5">
        <f t="shared" si="2"/>
        <v>0</v>
      </c>
      <c r="AL27" s="5">
        <f t="shared" si="3"/>
        <v>0</v>
      </c>
      <c r="AM27" s="5">
        <f t="shared" si="4"/>
        <v>0</v>
      </c>
      <c r="AN27" s="5">
        <f t="shared" si="5"/>
        <v>0</v>
      </c>
      <c r="AO27" s="5">
        <f t="shared" si="6"/>
        <v>0</v>
      </c>
      <c r="AP27" s="5">
        <f t="shared" si="7"/>
        <v>0</v>
      </c>
      <c r="AQ27" s="5">
        <f t="shared" si="8"/>
        <v>0</v>
      </c>
      <c r="AR27" s="5">
        <f t="shared" si="9"/>
        <v>0</v>
      </c>
      <c r="AS27" s="5">
        <f t="shared" si="10"/>
        <v>0</v>
      </c>
      <c r="AT27" s="5">
        <f t="shared" si="11"/>
        <v>0</v>
      </c>
      <c r="AU27" s="6">
        <f t="shared" si="12"/>
        <v>0</v>
      </c>
    </row>
    <row r="28" spans="1:47" x14ac:dyDescent="0.25">
      <c r="A28" s="48">
        <f>CHK!G28</f>
        <v>0</v>
      </c>
      <c r="B28" s="48">
        <f>CHK!H28</f>
        <v>0</v>
      </c>
      <c r="C28" s="48">
        <f>CHK!I28</f>
        <v>0</v>
      </c>
      <c r="D28" s="82"/>
      <c r="E28" s="23" t="s">
        <v>11</v>
      </c>
      <c r="F28" s="4">
        <f t="shared" ref="F28:Q28" si="46">F72+F116+F160+F204+F248+F292+F336+F380+F424</f>
        <v>0</v>
      </c>
      <c r="G28" s="5">
        <f t="shared" si="46"/>
        <v>0</v>
      </c>
      <c r="H28" s="5">
        <f t="shared" si="46"/>
        <v>0</v>
      </c>
      <c r="I28" s="5">
        <f t="shared" si="46"/>
        <v>0</v>
      </c>
      <c r="J28" s="5">
        <f t="shared" si="46"/>
        <v>0</v>
      </c>
      <c r="K28" s="5">
        <f t="shared" si="46"/>
        <v>0</v>
      </c>
      <c r="L28" s="5">
        <f t="shared" si="46"/>
        <v>0</v>
      </c>
      <c r="M28" s="5">
        <f t="shared" si="46"/>
        <v>0</v>
      </c>
      <c r="N28" s="5">
        <f t="shared" si="46"/>
        <v>0</v>
      </c>
      <c r="O28" s="5">
        <f t="shared" si="46"/>
        <v>0</v>
      </c>
      <c r="P28" s="5">
        <f t="shared" si="46"/>
        <v>0</v>
      </c>
      <c r="Q28" s="6">
        <f t="shared" si="46"/>
        <v>0</v>
      </c>
      <c r="R28" s="2"/>
      <c r="S28" s="82"/>
      <c r="T28" s="23" t="str">
        <f>$E$28</f>
        <v>Upto 2 Ton</v>
      </c>
      <c r="U28" s="4">
        <f t="shared" ref="U28:AF28" si="47">U72+U116+U160+U204+U248+U292+U336+U380+U424</f>
        <v>0</v>
      </c>
      <c r="V28" s="5">
        <f t="shared" si="47"/>
        <v>0</v>
      </c>
      <c r="W28" s="5">
        <f t="shared" si="47"/>
        <v>0</v>
      </c>
      <c r="X28" s="5">
        <f t="shared" si="47"/>
        <v>0</v>
      </c>
      <c r="Y28" s="5">
        <f t="shared" si="47"/>
        <v>0</v>
      </c>
      <c r="Z28" s="5">
        <f t="shared" si="47"/>
        <v>0</v>
      </c>
      <c r="AA28" s="5">
        <f t="shared" si="47"/>
        <v>0</v>
      </c>
      <c r="AB28" s="5">
        <f t="shared" si="47"/>
        <v>0</v>
      </c>
      <c r="AC28" s="5">
        <f t="shared" si="47"/>
        <v>0</v>
      </c>
      <c r="AD28" s="5">
        <f t="shared" si="47"/>
        <v>0</v>
      </c>
      <c r="AE28" s="5">
        <f t="shared" si="47"/>
        <v>0</v>
      </c>
      <c r="AF28" s="6">
        <f t="shared" si="47"/>
        <v>0</v>
      </c>
      <c r="AG28" s="2"/>
      <c r="AH28" s="82"/>
      <c r="AI28" s="23" t="str">
        <f>$E$28</f>
        <v>Upto 2 Ton</v>
      </c>
      <c r="AJ28" s="4">
        <f t="shared" si="15"/>
        <v>0</v>
      </c>
      <c r="AK28" s="5">
        <f t="shared" si="2"/>
        <v>0</v>
      </c>
      <c r="AL28" s="5">
        <f t="shared" si="3"/>
        <v>0</v>
      </c>
      <c r="AM28" s="5">
        <f t="shared" si="4"/>
        <v>0</v>
      </c>
      <c r="AN28" s="5">
        <f t="shared" si="5"/>
        <v>0</v>
      </c>
      <c r="AO28" s="5">
        <f t="shared" si="6"/>
        <v>0</v>
      </c>
      <c r="AP28" s="5">
        <f t="shared" si="7"/>
        <v>0</v>
      </c>
      <c r="AQ28" s="5">
        <f t="shared" si="8"/>
        <v>0</v>
      </c>
      <c r="AR28" s="5">
        <f t="shared" si="9"/>
        <v>0</v>
      </c>
      <c r="AS28" s="5">
        <f t="shared" si="10"/>
        <v>0</v>
      </c>
      <c r="AT28" s="5">
        <f t="shared" si="11"/>
        <v>0</v>
      </c>
      <c r="AU28" s="6">
        <f t="shared" si="12"/>
        <v>0</v>
      </c>
    </row>
    <row r="29" spans="1:47" x14ac:dyDescent="0.25">
      <c r="A29" s="48">
        <f>CHK!G29</f>
        <v>0</v>
      </c>
      <c r="B29" s="48">
        <f>CHK!H29</f>
        <v>0</v>
      </c>
      <c r="C29" s="48">
        <f>CHK!I29</f>
        <v>0</v>
      </c>
      <c r="D29" s="82"/>
      <c r="E29" s="23" t="s">
        <v>12</v>
      </c>
      <c r="F29" s="4">
        <f t="shared" ref="F29:Q29" si="48">F73+F117+F161+F205+F249+F293+F337+F381+F425</f>
        <v>0</v>
      </c>
      <c r="G29" s="5">
        <f t="shared" si="48"/>
        <v>0</v>
      </c>
      <c r="H29" s="5">
        <f t="shared" si="48"/>
        <v>0</v>
      </c>
      <c r="I29" s="5">
        <f t="shared" si="48"/>
        <v>0</v>
      </c>
      <c r="J29" s="5">
        <f t="shared" si="48"/>
        <v>0</v>
      </c>
      <c r="K29" s="5">
        <f t="shared" si="48"/>
        <v>0</v>
      </c>
      <c r="L29" s="5">
        <f t="shared" si="48"/>
        <v>0</v>
      </c>
      <c r="M29" s="5">
        <f t="shared" si="48"/>
        <v>0</v>
      </c>
      <c r="N29" s="5">
        <f t="shared" si="48"/>
        <v>0</v>
      </c>
      <c r="O29" s="5">
        <f t="shared" si="48"/>
        <v>0</v>
      </c>
      <c r="P29" s="5">
        <f t="shared" si="48"/>
        <v>0</v>
      </c>
      <c r="Q29" s="6">
        <f t="shared" si="48"/>
        <v>0</v>
      </c>
      <c r="R29" s="2"/>
      <c r="S29" s="82"/>
      <c r="T29" s="23" t="str">
        <f>$E$29</f>
        <v>Upto 3 Ton</v>
      </c>
      <c r="U29" s="4">
        <f t="shared" ref="U29:AF29" si="49">U73+U117+U161+U205+U249+U293+U337+U381+U425</f>
        <v>0</v>
      </c>
      <c r="V29" s="5">
        <f t="shared" si="49"/>
        <v>0</v>
      </c>
      <c r="W29" s="5">
        <f t="shared" si="49"/>
        <v>0</v>
      </c>
      <c r="X29" s="5">
        <f t="shared" si="49"/>
        <v>0</v>
      </c>
      <c r="Y29" s="5">
        <f t="shared" si="49"/>
        <v>0</v>
      </c>
      <c r="Z29" s="5">
        <f t="shared" si="49"/>
        <v>0</v>
      </c>
      <c r="AA29" s="5">
        <f t="shared" si="49"/>
        <v>0</v>
      </c>
      <c r="AB29" s="5">
        <f t="shared" si="49"/>
        <v>0</v>
      </c>
      <c r="AC29" s="5">
        <f t="shared" si="49"/>
        <v>0</v>
      </c>
      <c r="AD29" s="5">
        <f t="shared" si="49"/>
        <v>0</v>
      </c>
      <c r="AE29" s="5">
        <f t="shared" si="49"/>
        <v>0</v>
      </c>
      <c r="AF29" s="6">
        <f t="shared" si="49"/>
        <v>0</v>
      </c>
      <c r="AG29" s="2"/>
      <c r="AH29" s="82"/>
      <c r="AI29" s="23" t="str">
        <f>$E$29</f>
        <v>Upto 3 Ton</v>
      </c>
      <c r="AJ29" s="4">
        <f t="shared" si="15"/>
        <v>0</v>
      </c>
      <c r="AK29" s="5">
        <f t="shared" si="2"/>
        <v>0</v>
      </c>
      <c r="AL29" s="5">
        <f t="shared" si="3"/>
        <v>0</v>
      </c>
      <c r="AM29" s="5">
        <f t="shared" si="4"/>
        <v>0</v>
      </c>
      <c r="AN29" s="5">
        <f t="shared" si="5"/>
        <v>0</v>
      </c>
      <c r="AO29" s="5">
        <f t="shared" si="6"/>
        <v>0</v>
      </c>
      <c r="AP29" s="5">
        <f t="shared" si="7"/>
        <v>0</v>
      </c>
      <c r="AQ29" s="5">
        <f t="shared" si="8"/>
        <v>0</v>
      </c>
      <c r="AR29" s="5">
        <f t="shared" si="9"/>
        <v>0</v>
      </c>
      <c r="AS29" s="5">
        <f t="shared" si="10"/>
        <v>0</v>
      </c>
      <c r="AT29" s="5">
        <f t="shared" si="11"/>
        <v>0</v>
      </c>
      <c r="AU29" s="6">
        <f t="shared" si="12"/>
        <v>0</v>
      </c>
    </row>
    <row r="30" spans="1:47" x14ac:dyDescent="0.25">
      <c r="A30" s="48">
        <f>CHK!G30</f>
        <v>0</v>
      </c>
      <c r="B30" s="48">
        <f>CHK!H30</f>
        <v>0</v>
      </c>
      <c r="C30" s="48">
        <f>CHK!I30</f>
        <v>0</v>
      </c>
      <c r="D30" s="82"/>
      <c r="E30" s="23" t="s">
        <v>13</v>
      </c>
      <c r="F30" s="4">
        <f t="shared" ref="F30:Q30" si="50">F74+F118+F162+F206+F250+F294+F338+F382+F426</f>
        <v>0</v>
      </c>
      <c r="G30" s="5">
        <f t="shared" si="50"/>
        <v>0</v>
      </c>
      <c r="H30" s="5">
        <f t="shared" si="50"/>
        <v>0</v>
      </c>
      <c r="I30" s="5">
        <f t="shared" si="50"/>
        <v>0</v>
      </c>
      <c r="J30" s="5">
        <f t="shared" si="50"/>
        <v>0</v>
      </c>
      <c r="K30" s="5">
        <f t="shared" si="50"/>
        <v>0</v>
      </c>
      <c r="L30" s="5">
        <f t="shared" si="50"/>
        <v>0</v>
      </c>
      <c r="M30" s="5">
        <f t="shared" si="50"/>
        <v>0</v>
      </c>
      <c r="N30" s="5">
        <f t="shared" si="50"/>
        <v>0</v>
      </c>
      <c r="O30" s="5">
        <f t="shared" si="50"/>
        <v>0</v>
      </c>
      <c r="P30" s="5">
        <f t="shared" si="50"/>
        <v>0</v>
      </c>
      <c r="Q30" s="6">
        <f t="shared" si="50"/>
        <v>0</v>
      </c>
      <c r="R30" s="2"/>
      <c r="S30" s="82"/>
      <c r="T30" s="23" t="str">
        <f>$E$30</f>
        <v>Upto 5 Ton</v>
      </c>
      <c r="U30" s="4">
        <f t="shared" ref="U30:AF30" si="51">U74+U118+U162+U206+U250+U294+U338+U382+U426</f>
        <v>0</v>
      </c>
      <c r="V30" s="5">
        <f t="shared" si="51"/>
        <v>0</v>
      </c>
      <c r="W30" s="5">
        <f t="shared" si="51"/>
        <v>0</v>
      </c>
      <c r="X30" s="5">
        <f t="shared" si="51"/>
        <v>0</v>
      </c>
      <c r="Y30" s="5">
        <f t="shared" si="51"/>
        <v>0</v>
      </c>
      <c r="Z30" s="5">
        <f t="shared" si="51"/>
        <v>0</v>
      </c>
      <c r="AA30" s="5">
        <f t="shared" si="51"/>
        <v>0</v>
      </c>
      <c r="AB30" s="5">
        <f t="shared" si="51"/>
        <v>0</v>
      </c>
      <c r="AC30" s="5">
        <f t="shared" si="51"/>
        <v>0</v>
      </c>
      <c r="AD30" s="5">
        <f t="shared" si="51"/>
        <v>0</v>
      </c>
      <c r="AE30" s="5">
        <f t="shared" si="51"/>
        <v>0</v>
      </c>
      <c r="AF30" s="6">
        <f t="shared" si="51"/>
        <v>0</v>
      </c>
      <c r="AG30" s="2"/>
      <c r="AH30" s="82"/>
      <c r="AI30" s="23" t="str">
        <f>$E$30</f>
        <v>Upto 5 Ton</v>
      </c>
      <c r="AJ30" s="4">
        <f t="shared" si="15"/>
        <v>0</v>
      </c>
      <c r="AK30" s="5">
        <f t="shared" si="2"/>
        <v>0</v>
      </c>
      <c r="AL30" s="5">
        <f t="shared" si="3"/>
        <v>0</v>
      </c>
      <c r="AM30" s="5">
        <f t="shared" si="4"/>
        <v>0</v>
      </c>
      <c r="AN30" s="5">
        <f t="shared" si="5"/>
        <v>0</v>
      </c>
      <c r="AO30" s="5">
        <f t="shared" si="6"/>
        <v>0</v>
      </c>
      <c r="AP30" s="5">
        <f t="shared" si="7"/>
        <v>0</v>
      </c>
      <c r="AQ30" s="5">
        <f t="shared" si="8"/>
        <v>0</v>
      </c>
      <c r="AR30" s="5">
        <f t="shared" si="9"/>
        <v>0</v>
      </c>
      <c r="AS30" s="5">
        <f t="shared" si="10"/>
        <v>0</v>
      </c>
      <c r="AT30" s="5">
        <f t="shared" si="11"/>
        <v>0</v>
      </c>
      <c r="AU30" s="6">
        <f t="shared" si="12"/>
        <v>0</v>
      </c>
    </row>
    <row r="31" spans="1:47" x14ac:dyDescent="0.25">
      <c r="A31" s="48">
        <f>CHK!G31</f>
        <v>0</v>
      </c>
      <c r="B31" s="48">
        <f>CHK!H31</f>
        <v>0</v>
      </c>
      <c r="C31" s="48">
        <f>CHK!I31</f>
        <v>0</v>
      </c>
      <c r="D31" s="82"/>
      <c r="E31" s="23" t="s">
        <v>14</v>
      </c>
      <c r="F31" s="4">
        <f t="shared" ref="F31:Q31" si="52">F75+F119+F163+F207+F251+F295+F339+F383+F427</f>
        <v>0</v>
      </c>
      <c r="G31" s="5">
        <f t="shared" si="52"/>
        <v>0</v>
      </c>
      <c r="H31" s="5">
        <f t="shared" si="52"/>
        <v>0</v>
      </c>
      <c r="I31" s="5">
        <f t="shared" si="52"/>
        <v>0</v>
      </c>
      <c r="J31" s="5">
        <f t="shared" si="52"/>
        <v>0</v>
      </c>
      <c r="K31" s="5">
        <f t="shared" si="52"/>
        <v>0</v>
      </c>
      <c r="L31" s="5">
        <f t="shared" si="52"/>
        <v>0</v>
      </c>
      <c r="M31" s="5">
        <f t="shared" si="52"/>
        <v>0</v>
      </c>
      <c r="N31" s="5">
        <f t="shared" si="52"/>
        <v>0</v>
      </c>
      <c r="O31" s="5">
        <f t="shared" si="52"/>
        <v>0</v>
      </c>
      <c r="P31" s="5">
        <f t="shared" si="52"/>
        <v>0</v>
      </c>
      <c r="Q31" s="6">
        <f t="shared" si="52"/>
        <v>0</v>
      </c>
      <c r="R31" s="2"/>
      <c r="S31" s="82"/>
      <c r="T31" s="23" t="str">
        <f>$E$31</f>
        <v>Upto 7 Ton</v>
      </c>
      <c r="U31" s="4">
        <f t="shared" ref="U31:AF31" si="53">U75+U119+U163+U207+U251+U295+U339+U383+U427</f>
        <v>0</v>
      </c>
      <c r="V31" s="5">
        <f t="shared" si="53"/>
        <v>0</v>
      </c>
      <c r="W31" s="5">
        <f t="shared" si="53"/>
        <v>0</v>
      </c>
      <c r="X31" s="5">
        <f t="shared" si="53"/>
        <v>0</v>
      </c>
      <c r="Y31" s="5">
        <f t="shared" si="53"/>
        <v>0</v>
      </c>
      <c r="Z31" s="5">
        <f t="shared" si="53"/>
        <v>0</v>
      </c>
      <c r="AA31" s="5">
        <f t="shared" si="53"/>
        <v>0</v>
      </c>
      <c r="AB31" s="5">
        <f t="shared" si="53"/>
        <v>0</v>
      </c>
      <c r="AC31" s="5">
        <f t="shared" si="53"/>
        <v>0</v>
      </c>
      <c r="AD31" s="5">
        <f t="shared" si="53"/>
        <v>0</v>
      </c>
      <c r="AE31" s="5">
        <f t="shared" si="53"/>
        <v>0</v>
      </c>
      <c r="AF31" s="6">
        <f t="shared" si="53"/>
        <v>0</v>
      </c>
      <c r="AG31" s="2"/>
      <c r="AH31" s="82"/>
      <c r="AI31" s="23" t="str">
        <f>$E$31</f>
        <v>Upto 7 Ton</v>
      </c>
      <c r="AJ31" s="4">
        <f t="shared" si="15"/>
        <v>0</v>
      </c>
      <c r="AK31" s="5">
        <f t="shared" si="2"/>
        <v>0</v>
      </c>
      <c r="AL31" s="5">
        <f t="shared" si="3"/>
        <v>0</v>
      </c>
      <c r="AM31" s="5">
        <f t="shared" si="4"/>
        <v>0</v>
      </c>
      <c r="AN31" s="5">
        <f t="shared" si="5"/>
        <v>0</v>
      </c>
      <c r="AO31" s="5">
        <f t="shared" si="6"/>
        <v>0</v>
      </c>
      <c r="AP31" s="5">
        <f t="shared" si="7"/>
        <v>0</v>
      </c>
      <c r="AQ31" s="5">
        <f t="shared" si="8"/>
        <v>0</v>
      </c>
      <c r="AR31" s="5">
        <f t="shared" si="9"/>
        <v>0</v>
      </c>
      <c r="AS31" s="5">
        <f t="shared" si="10"/>
        <v>0</v>
      </c>
      <c r="AT31" s="5">
        <f t="shared" si="11"/>
        <v>0</v>
      </c>
      <c r="AU31" s="6">
        <f t="shared" si="12"/>
        <v>0</v>
      </c>
    </row>
    <row r="32" spans="1:47" x14ac:dyDescent="0.25">
      <c r="A32" s="48">
        <f>CHK!G32</f>
        <v>0</v>
      </c>
      <c r="B32" s="48">
        <f>CHK!H32</f>
        <v>0</v>
      </c>
      <c r="C32" s="48">
        <f>CHK!I32</f>
        <v>0</v>
      </c>
      <c r="D32" s="82"/>
      <c r="E32" s="23" t="s">
        <v>15</v>
      </c>
      <c r="F32" s="4">
        <f t="shared" ref="F32:Q32" si="54">F76+F120+F164+F208+F252+F296+F340+F384+F428</f>
        <v>0</v>
      </c>
      <c r="G32" s="5">
        <f t="shared" si="54"/>
        <v>0</v>
      </c>
      <c r="H32" s="5">
        <f t="shared" si="54"/>
        <v>0</v>
      </c>
      <c r="I32" s="5">
        <f t="shared" si="54"/>
        <v>0</v>
      </c>
      <c r="J32" s="5">
        <f t="shared" si="54"/>
        <v>0</v>
      </c>
      <c r="K32" s="5">
        <f t="shared" si="54"/>
        <v>0</v>
      </c>
      <c r="L32" s="5">
        <f t="shared" si="54"/>
        <v>0</v>
      </c>
      <c r="M32" s="5">
        <f t="shared" si="54"/>
        <v>0</v>
      </c>
      <c r="N32" s="5">
        <f t="shared" si="54"/>
        <v>0</v>
      </c>
      <c r="O32" s="5">
        <f t="shared" si="54"/>
        <v>0</v>
      </c>
      <c r="P32" s="5">
        <f t="shared" si="54"/>
        <v>0</v>
      </c>
      <c r="Q32" s="6">
        <f t="shared" si="54"/>
        <v>0</v>
      </c>
      <c r="R32" s="2"/>
      <c r="S32" s="82"/>
      <c r="T32" s="23" t="str">
        <f>$E$32</f>
        <v>Upto 10 Ton</v>
      </c>
      <c r="U32" s="4">
        <f t="shared" ref="U32:AF32" si="55">U76+U120+U164+U208+U252+U296+U340+U384+U428</f>
        <v>0</v>
      </c>
      <c r="V32" s="5">
        <f t="shared" si="55"/>
        <v>0</v>
      </c>
      <c r="W32" s="5">
        <f t="shared" si="55"/>
        <v>0</v>
      </c>
      <c r="X32" s="5">
        <f t="shared" si="55"/>
        <v>0</v>
      </c>
      <c r="Y32" s="5">
        <f t="shared" si="55"/>
        <v>0</v>
      </c>
      <c r="Z32" s="5">
        <f t="shared" si="55"/>
        <v>0</v>
      </c>
      <c r="AA32" s="5">
        <f t="shared" si="55"/>
        <v>0</v>
      </c>
      <c r="AB32" s="5">
        <f t="shared" si="55"/>
        <v>0</v>
      </c>
      <c r="AC32" s="5">
        <f t="shared" si="55"/>
        <v>0</v>
      </c>
      <c r="AD32" s="5">
        <f t="shared" si="55"/>
        <v>0</v>
      </c>
      <c r="AE32" s="5">
        <f t="shared" si="55"/>
        <v>0</v>
      </c>
      <c r="AF32" s="6">
        <f t="shared" si="55"/>
        <v>0</v>
      </c>
      <c r="AG32" s="2"/>
      <c r="AH32" s="82"/>
      <c r="AI32" s="23" t="str">
        <f>$E$32</f>
        <v>Upto 10 Ton</v>
      </c>
      <c r="AJ32" s="4">
        <f t="shared" si="15"/>
        <v>0</v>
      </c>
      <c r="AK32" s="5">
        <f t="shared" si="2"/>
        <v>0</v>
      </c>
      <c r="AL32" s="5">
        <f t="shared" si="3"/>
        <v>0</v>
      </c>
      <c r="AM32" s="5">
        <f t="shared" si="4"/>
        <v>0</v>
      </c>
      <c r="AN32" s="5">
        <f t="shared" si="5"/>
        <v>0</v>
      </c>
      <c r="AO32" s="5">
        <f t="shared" si="6"/>
        <v>0</v>
      </c>
      <c r="AP32" s="5">
        <f t="shared" si="7"/>
        <v>0</v>
      </c>
      <c r="AQ32" s="5">
        <f t="shared" si="8"/>
        <v>0</v>
      </c>
      <c r="AR32" s="5">
        <f t="shared" si="9"/>
        <v>0</v>
      </c>
      <c r="AS32" s="5">
        <f t="shared" si="10"/>
        <v>0</v>
      </c>
      <c r="AT32" s="5">
        <f t="shared" si="11"/>
        <v>0</v>
      </c>
      <c r="AU32" s="6">
        <f t="shared" si="12"/>
        <v>0</v>
      </c>
    </row>
    <row r="33" spans="1:47" x14ac:dyDescent="0.25">
      <c r="A33" s="48">
        <f>CHK!G33</f>
        <v>0</v>
      </c>
      <c r="B33" s="48">
        <f>CHK!H33</f>
        <v>0</v>
      </c>
      <c r="C33" s="48">
        <f>CHK!I33</f>
        <v>0</v>
      </c>
      <c r="D33" s="83"/>
      <c r="E33" s="23" t="s">
        <v>16</v>
      </c>
      <c r="F33" s="4">
        <f t="shared" ref="F33:Q33" si="56">F77+F121+F165+F209+F253+F297+F341+F385+F429</f>
        <v>0</v>
      </c>
      <c r="G33" s="5">
        <f t="shared" si="56"/>
        <v>0</v>
      </c>
      <c r="H33" s="5">
        <f t="shared" si="56"/>
        <v>0</v>
      </c>
      <c r="I33" s="5">
        <f t="shared" si="56"/>
        <v>0</v>
      </c>
      <c r="J33" s="5">
        <f t="shared" si="56"/>
        <v>0</v>
      </c>
      <c r="K33" s="5">
        <f t="shared" si="56"/>
        <v>0</v>
      </c>
      <c r="L33" s="5">
        <f t="shared" si="56"/>
        <v>0</v>
      </c>
      <c r="M33" s="5">
        <f t="shared" si="56"/>
        <v>0</v>
      </c>
      <c r="N33" s="5">
        <f t="shared" si="56"/>
        <v>0</v>
      </c>
      <c r="O33" s="5">
        <f t="shared" si="56"/>
        <v>0</v>
      </c>
      <c r="P33" s="5">
        <f t="shared" si="56"/>
        <v>0</v>
      </c>
      <c r="Q33" s="6">
        <f t="shared" si="56"/>
        <v>0</v>
      </c>
      <c r="R33" s="2"/>
      <c r="S33" s="83"/>
      <c r="T33" s="23" t="str">
        <f>$E$33</f>
        <v>More Than 10 ton</v>
      </c>
      <c r="U33" s="4">
        <f t="shared" ref="U33:AF33" si="57">U77+U121+U165+U209+U253+U297+U341+U385+U429</f>
        <v>0</v>
      </c>
      <c r="V33" s="5">
        <f t="shared" si="57"/>
        <v>0</v>
      </c>
      <c r="W33" s="5">
        <f t="shared" si="57"/>
        <v>0</v>
      </c>
      <c r="X33" s="5">
        <f t="shared" si="57"/>
        <v>0</v>
      </c>
      <c r="Y33" s="5">
        <f t="shared" si="57"/>
        <v>0</v>
      </c>
      <c r="Z33" s="5">
        <f t="shared" si="57"/>
        <v>0</v>
      </c>
      <c r="AA33" s="5">
        <f t="shared" si="57"/>
        <v>0</v>
      </c>
      <c r="AB33" s="5">
        <f t="shared" si="57"/>
        <v>0</v>
      </c>
      <c r="AC33" s="5">
        <f t="shared" si="57"/>
        <v>0</v>
      </c>
      <c r="AD33" s="5">
        <f t="shared" si="57"/>
        <v>0</v>
      </c>
      <c r="AE33" s="5">
        <f t="shared" si="57"/>
        <v>0</v>
      </c>
      <c r="AF33" s="6">
        <f t="shared" si="57"/>
        <v>0</v>
      </c>
      <c r="AG33" s="2"/>
      <c r="AH33" s="83"/>
      <c r="AI33" s="23" t="str">
        <f>$E$33</f>
        <v>More Than 10 ton</v>
      </c>
      <c r="AJ33" s="4">
        <f t="shared" si="15"/>
        <v>0</v>
      </c>
      <c r="AK33" s="5">
        <f t="shared" si="2"/>
        <v>0</v>
      </c>
      <c r="AL33" s="5">
        <f t="shared" si="3"/>
        <v>0</v>
      </c>
      <c r="AM33" s="5">
        <f t="shared" si="4"/>
        <v>0</v>
      </c>
      <c r="AN33" s="5">
        <f t="shared" si="5"/>
        <v>0</v>
      </c>
      <c r="AO33" s="5">
        <f t="shared" si="6"/>
        <v>0</v>
      </c>
      <c r="AP33" s="5">
        <f t="shared" si="7"/>
        <v>0</v>
      </c>
      <c r="AQ33" s="5">
        <f t="shared" si="8"/>
        <v>0</v>
      </c>
      <c r="AR33" s="5">
        <f t="shared" si="9"/>
        <v>0</v>
      </c>
      <c r="AS33" s="5">
        <f t="shared" si="10"/>
        <v>0</v>
      </c>
      <c r="AT33" s="5">
        <f t="shared" si="11"/>
        <v>0</v>
      </c>
      <c r="AU33" s="6">
        <f t="shared" si="12"/>
        <v>0</v>
      </c>
    </row>
    <row r="34" spans="1:47" x14ac:dyDescent="0.25">
      <c r="A34" s="48">
        <f>CHK!G34</f>
        <v>0</v>
      </c>
      <c r="B34" s="48">
        <f>CHK!H34</f>
        <v>0</v>
      </c>
      <c r="C34" s="48">
        <f>CHK!I34</f>
        <v>0</v>
      </c>
      <c r="D34" s="86" t="s">
        <v>17</v>
      </c>
      <c r="E34" s="23" t="s">
        <v>18</v>
      </c>
      <c r="F34" s="4">
        <f t="shared" ref="F34:Q34" si="58">F78+F122+F166+F210+F254+F298+F342+F386+F430</f>
        <v>0</v>
      </c>
      <c r="G34" s="5">
        <f t="shared" si="58"/>
        <v>0</v>
      </c>
      <c r="H34" s="5">
        <f t="shared" si="58"/>
        <v>0</v>
      </c>
      <c r="I34" s="5">
        <f t="shared" si="58"/>
        <v>0</v>
      </c>
      <c r="J34" s="5">
        <f t="shared" si="58"/>
        <v>0</v>
      </c>
      <c r="K34" s="5">
        <f t="shared" si="58"/>
        <v>0</v>
      </c>
      <c r="L34" s="5">
        <f t="shared" si="58"/>
        <v>0</v>
      </c>
      <c r="M34" s="5">
        <f t="shared" si="58"/>
        <v>0</v>
      </c>
      <c r="N34" s="5">
        <f t="shared" si="58"/>
        <v>0</v>
      </c>
      <c r="O34" s="5">
        <f t="shared" si="58"/>
        <v>0</v>
      </c>
      <c r="P34" s="5">
        <f t="shared" si="58"/>
        <v>0</v>
      </c>
      <c r="Q34" s="6">
        <f t="shared" si="58"/>
        <v>0</v>
      </c>
      <c r="R34" s="2"/>
      <c r="S34" s="86" t="str">
        <f>$D$34</f>
        <v>Trailer, Water and Fuel Tanker</v>
      </c>
      <c r="T34" s="23" t="str">
        <f>$E$34</f>
        <v>Trailer</v>
      </c>
      <c r="U34" s="4">
        <f t="shared" ref="U34:AF34" si="59">U78+U122+U166+U210+U254+U298+U342+U386+U430</f>
        <v>0</v>
      </c>
      <c r="V34" s="5">
        <f t="shared" si="59"/>
        <v>0</v>
      </c>
      <c r="W34" s="5">
        <f t="shared" si="59"/>
        <v>0</v>
      </c>
      <c r="X34" s="5">
        <f t="shared" si="59"/>
        <v>0</v>
      </c>
      <c r="Y34" s="5">
        <f t="shared" si="59"/>
        <v>0</v>
      </c>
      <c r="Z34" s="5">
        <f t="shared" si="59"/>
        <v>0</v>
      </c>
      <c r="AA34" s="5">
        <f t="shared" si="59"/>
        <v>0</v>
      </c>
      <c r="AB34" s="5">
        <f t="shared" si="59"/>
        <v>0</v>
      </c>
      <c r="AC34" s="5">
        <f t="shared" si="59"/>
        <v>0</v>
      </c>
      <c r="AD34" s="5">
        <f t="shared" si="59"/>
        <v>0</v>
      </c>
      <c r="AE34" s="5">
        <f t="shared" si="59"/>
        <v>0</v>
      </c>
      <c r="AF34" s="6">
        <f t="shared" si="59"/>
        <v>0</v>
      </c>
      <c r="AG34" s="2"/>
      <c r="AH34" s="86" t="str">
        <f>$D$34</f>
        <v>Trailer, Water and Fuel Tanker</v>
      </c>
      <c r="AI34" s="23" t="str">
        <f>$E$34</f>
        <v>Trailer</v>
      </c>
      <c r="AJ34" s="4">
        <f t="shared" si="15"/>
        <v>0</v>
      </c>
      <c r="AK34" s="5">
        <f t="shared" si="2"/>
        <v>0</v>
      </c>
      <c r="AL34" s="5">
        <f t="shared" si="3"/>
        <v>0</v>
      </c>
      <c r="AM34" s="5">
        <f t="shared" si="4"/>
        <v>0</v>
      </c>
      <c r="AN34" s="5">
        <f t="shared" si="5"/>
        <v>0</v>
      </c>
      <c r="AO34" s="5">
        <f t="shared" si="6"/>
        <v>0</v>
      </c>
      <c r="AP34" s="5">
        <f t="shared" si="7"/>
        <v>0</v>
      </c>
      <c r="AQ34" s="5">
        <f t="shared" si="8"/>
        <v>0</v>
      </c>
      <c r="AR34" s="5">
        <f t="shared" si="9"/>
        <v>0</v>
      </c>
      <c r="AS34" s="5">
        <f t="shared" si="10"/>
        <v>0</v>
      </c>
      <c r="AT34" s="5">
        <f t="shared" si="11"/>
        <v>0</v>
      </c>
      <c r="AU34" s="6">
        <f t="shared" si="12"/>
        <v>0</v>
      </c>
    </row>
    <row r="35" spans="1:47" x14ac:dyDescent="0.25">
      <c r="A35" s="48">
        <f>CHK!G35</f>
        <v>0</v>
      </c>
      <c r="B35" s="48">
        <f>CHK!H35</f>
        <v>0</v>
      </c>
      <c r="C35" s="48">
        <f>CHK!I35</f>
        <v>0</v>
      </c>
      <c r="D35" s="86"/>
      <c r="E35" s="23" t="s">
        <v>19</v>
      </c>
      <c r="F35" s="4">
        <f t="shared" ref="F35:Q35" si="60">F79+F123+F167+F211+F255+F299+F343+F387+F431</f>
        <v>0</v>
      </c>
      <c r="G35" s="5">
        <f t="shared" si="60"/>
        <v>0</v>
      </c>
      <c r="H35" s="5">
        <f t="shared" si="60"/>
        <v>0</v>
      </c>
      <c r="I35" s="5">
        <f t="shared" si="60"/>
        <v>0</v>
      </c>
      <c r="J35" s="5">
        <f t="shared" si="60"/>
        <v>0</v>
      </c>
      <c r="K35" s="5">
        <f t="shared" si="60"/>
        <v>0</v>
      </c>
      <c r="L35" s="5">
        <f t="shared" si="60"/>
        <v>0</v>
      </c>
      <c r="M35" s="5">
        <f t="shared" si="60"/>
        <v>0</v>
      </c>
      <c r="N35" s="5">
        <f t="shared" si="60"/>
        <v>0</v>
      </c>
      <c r="O35" s="5">
        <f t="shared" si="60"/>
        <v>0</v>
      </c>
      <c r="P35" s="5">
        <f t="shared" si="60"/>
        <v>0</v>
      </c>
      <c r="Q35" s="6">
        <f t="shared" si="60"/>
        <v>0</v>
      </c>
      <c r="R35" s="2"/>
      <c r="S35" s="86"/>
      <c r="T35" s="23" t="str">
        <f>$E$35</f>
        <v>Water Tanker Under 2000 Gallon</v>
      </c>
      <c r="U35" s="4">
        <f t="shared" ref="U35:AF35" si="61">U79+U123+U167+U211+U255+U299+U343+U387+U431</f>
        <v>0</v>
      </c>
      <c r="V35" s="5">
        <f t="shared" si="61"/>
        <v>0</v>
      </c>
      <c r="W35" s="5">
        <f t="shared" si="61"/>
        <v>0</v>
      </c>
      <c r="X35" s="5">
        <f t="shared" si="61"/>
        <v>0</v>
      </c>
      <c r="Y35" s="5">
        <f t="shared" si="61"/>
        <v>0</v>
      </c>
      <c r="Z35" s="5">
        <f t="shared" si="61"/>
        <v>0</v>
      </c>
      <c r="AA35" s="5">
        <f t="shared" si="61"/>
        <v>0</v>
      </c>
      <c r="AB35" s="5">
        <f t="shared" si="61"/>
        <v>0</v>
      </c>
      <c r="AC35" s="5">
        <f t="shared" si="61"/>
        <v>0</v>
      </c>
      <c r="AD35" s="5">
        <f t="shared" si="61"/>
        <v>0</v>
      </c>
      <c r="AE35" s="5">
        <f t="shared" si="61"/>
        <v>0</v>
      </c>
      <c r="AF35" s="6">
        <f t="shared" si="61"/>
        <v>0</v>
      </c>
      <c r="AG35" s="2"/>
      <c r="AH35" s="86"/>
      <c r="AI35" s="23" t="str">
        <f>$E$35</f>
        <v>Water Tanker Under 2000 Gallon</v>
      </c>
      <c r="AJ35" s="4">
        <f t="shared" si="15"/>
        <v>0</v>
      </c>
      <c r="AK35" s="5">
        <f t="shared" si="2"/>
        <v>0</v>
      </c>
      <c r="AL35" s="5">
        <f t="shared" si="3"/>
        <v>0</v>
      </c>
      <c r="AM35" s="5">
        <f t="shared" si="4"/>
        <v>0</v>
      </c>
      <c r="AN35" s="5">
        <f t="shared" si="5"/>
        <v>0</v>
      </c>
      <c r="AO35" s="5">
        <f t="shared" si="6"/>
        <v>0</v>
      </c>
      <c r="AP35" s="5">
        <f t="shared" si="7"/>
        <v>0</v>
      </c>
      <c r="AQ35" s="5">
        <f t="shared" si="8"/>
        <v>0</v>
      </c>
      <c r="AR35" s="5">
        <f t="shared" si="9"/>
        <v>0</v>
      </c>
      <c r="AS35" s="5">
        <f t="shared" si="10"/>
        <v>0</v>
      </c>
      <c r="AT35" s="5">
        <f t="shared" si="11"/>
        <v>0</v>
      </c>
      <c r="AU35" s="6">
        <f t="shared" si="12"/>
        <v>0</v>
      </c>
    </row>
    <row r="36" spans="1:47" x14ac:dyDescent="0.25">
      <c r="A36" s="48">
        <f>CHK!G36</f>
        <v>0</v>
      </c>
      <c r="B36" s="48">
        <f>CHK!H36</f>
        <v>0</v>
      </c>
      <c r="C36" s="48">
        <f>CHK!I36</f>
        <v>0</v>
      </c>
      <c r="D36" s="86"/>
      <c r="E36" s="23" t="s">
        <v>20</v>
      </c>
      <c r="F36" s="4">
        <f t="shared" ref="F36:Q36" si="62">F80+F124+F168+F212+F256+F300+F344+F388+F432</f>
        <v>0</v>
      </c>
      <c r="G36" s="5">
        <f t="shared" si="62"/>
        <v>0</v>
      </c>
      <c r="H36" s="5">
        <f t="shared" si="62"/>
        <v>0</v>
      </c>
      <c r="I36" s="5">
        <f t="shared" si="62"/>
        <v>0</v>
      </c>
      <c r="J36" s="5">
        <f t="shared" si="62"/>
        <v>0</v>
      </c>
      <c r="K36" s="5">
        <f t="shared" si="62"/>
        <v>0</v>
      </c>
      <c r="L36" s="5">
        <f t="shared" si="62"/>
        <v>0</v>
      </c>
      <c r="M36" s="5">
        <f t="shared" si="62"/>
        <v>0</v>
      </c>
      <c r="N36" s="5">
        <f t="shared" si="62"/>
        <v>0</v>
      </c>
      <c r="O36" s="5">
        <f t="shared" si="62"/>
        <v>0</v>
      </c>
      <c r="P36" s="5">
        <f t="shared" si="62"/>
        <v>0</v>
      </c>
      <c r="Q36" s="6">
        <f t="shared" si="62"/>
        <v>0</v>
      </c>
      <c r="R36" s="2"/>
      <c r="S36" s="86"/>
      <c r="T36" s="23" t="str">
        <f>$E$36</f>
        <v>Water Tanker 2000-5000</v>
      </c>
      <c r="U36" s="4">
        <f t="shared" ref="U36:AF36" si="63">U80+U124+U168+U212+U256+U300+U344+U388+U432</f>
        <v>0</v>
      </c>
      <c r="V36" s="5">
        <f t="shared" si="63"/>
        <v>0</v>
      </c>
      <c r="W36" s="5">
        <f t="shared" si="63"/>
        <v>0</v>
      </c>
      <c r="X36" s="5">
        <f t="shared" si="63"/>
        <v>0</v>
      </c>
      <c r="Y36" s="5">
        <f t="shared" si="63"/>
        <v>0</v>
      </c>
      <c r="Z36" s="5">
        <f t="shared" si="63"/>
        <v>0</v>
      </c>
      <c r="AA36" s="5">
        <f t="shared" si="63"/>
        <v>0</v>
      </c>
      <c r="AB36" s="5">
        <f t="shared" si="63"/>
        <v>0</v>
      </c>
      <c r="AC36" s="5">
        <f t="shared" si="63"/>
        <v>0</v>
      </c>
      <c r="AD36" s="5">
        <f t="shared" si="63"/>
        <v>0</v>
      </c>
      <c r="AE36" s="5">
        <f t="shared" si="63"/>
        <v>0</v>
      </c>
      <c r="AF36" s="6">
        <f t="shared" si="63"/>
        <v>0</v>
      </c>
      <c r="AG36" s="2"/>
      <c r="AH36" s="86"/>
      <c r="AI36" s="23" t="str">
        <f>$E$36</f>
        <v>Water Tanker 2000-5000</v>
      </c>
      <c r="AJ36" s="4">
        <f t="shared" si="15"/>
        <v>0</v>
      </c>
      <c r="AK36" s="5">
        <f t="shared" si="2"/>
        <v>0</v>
      </c>
      <c r="AL36" s="5">
        <f t="shared" si="3"/>
        <v>0</v>
      </c>
      <c r="AM36" s="5">
        <f t="shared" si="4"/>
        <v>0</v>
      </c>
      <c r="AN36" s="5">
        <f t="shared" si="5"/>
        <v>0</v>
      </c>
      <c r="AO36" s="5">
        <f t="shared" si="6"/>
        <v>0</v>
      </c>
      <c r="AP36" s="5">
        <f t="shared" si="7"/>
        <v>0</v>
      </c>
      <c r="AQ36" s="5">
        <f t="shared" si="8"/>
        <v>0</v>
      </c>
      <c r="AR36" s="5">
        <f t="shared" si="9"/>
        <v>0</v>
      </c>
      <c r="AS36" s="5">
        <f t="shared" si="10"/>
        <v>0</v>
      </c>
      <c r="AT36" s="5">
        <f t="shared" si="11"/>
        <v>0</v>
      </c>
      <c r="AU36" s="6">
        <f t="shared" si="12"/>
        <v>0</v>
      </c>
    </row>
    <row r="37" spans="1:47" x14ac:dyDescent="0.25">
      <c r="A37" s="48">
        <f>CHK!G37</f>
        <v>0</v>
      </c>
      <c r="B37" s="48">
        <f>CHK!H37</f>
        <v>0</v>
      </c>
      <c r="C37" s="48">
        <f>CHK!I37</f>
        <v>0</v>
      </c>
      <c r="D37" s="86"/>
      <c r="E37" s="23" t="s">
        <v>21</v>
      </c>
      <c r="F37" s="4">
        <f t="shared" ref="F37:Q37" si="64">F81+F125+F169+F213+F257+F301+F345+F389+F433</f>
        <v>0</v>
      </c>
      <c r="G37" s="5">
        <f t="shared" si="64"/>
        <v>0</v>
      </c>
      <c r="H37" s="5">
        <f t="shared" si="64"/>
        <v>0</v>
      </c>
      <c r="I37" s="5">
        <f t="shared" si="64"/>
        <v>0</v>
      </c>
      <c r="J37" s="5">
        <f t="shared" si="64"/>
        <v>0</v>
      </c>
      <c r="K37" s="5">
        <f t="shared" si="64"/>
        <v>0</v>
      </c>
      <c r="L37" s="5">
        <f t="shared" si="64"/>
        <v>0</v>
      </c>
      <c r="M37" s="5">
        <f t="shared" si="64"/>
        <v>0</v>
      </c>
      <c r="N37" s="5">
        <f t="shared" si="64"/>
        <v>0</v>
      </c>
      <c r="O37" s="5">
        <f t="shared" si="64"/>
        <v>0</v>
      </c>
      <c r="P37" s="5">
        <f t="shared" si="64"/>
        <v>0</v>
      </c>
      <c r="Q37" s="6">
        <f t="shared" si="64"/>
        <v>0</v>
      </c>
      <c r="R37" s="2"/>
      <c r="S37" s="86"/>
      <c r="T37" s="23" t="str">
        <f>$E$37</f>
        <v>Water Tanker Trailer</v>
      </c>
      <c r="U37" s="4">
        <f t="shared" ref="U37:AF37" si="65">U81+U125+U169+U213+U257+U301+U345+U389+U433</f>
        <v>0</v>
      </c>
      <c r="V37" s="5">
        <f t="shared" si="65"/>
        <v>0</v>
      </c>
      <c r="W37" s="5">
        <f t="shared" si="65"/>
        <v>0</v>
      </c>
      <c r="X37" s="5">
        <f t="shared" si="65"/>
        <v>0</v>
      </c>
      <c r="Y37" s="5">
        <f t="shared" si="65"/>
        <v>0</v>
      </c>
      <c r="Z37" s="5">
        <f t="shared" si="65"/>
        <v>0</v>
      </c>
      <c r="AA37" s="5">
        <f t="shared" si="65"/>
        <v>0</v>
      </c>
      <c r="AB37" s="5">
        <f t="shared" si="65"/>
        <v>0</v>
      </c>
      <c r="AC37" s="5">
        <f t="shared" si="65"/>
        <v>0</v>
      </c>
      <c r="AD37" s="5">
        <f t="shared" si="65"/>
        <v>0</v>
      </c>
      <c r="AE37" s="5">
        <f t="shared" si="65"/>
        <v>0</v>
      </c>
      <c r="AF37" s="6">
        <f t="shared" si="65"/>
        <v>0</v>
      </c>
      <c r="AG37" s="2"/>
      <c r="AH37" s="86"/>
      <c r="AI37" s="23" t="str">
        <f>$E$37</f>
        <v>Water Tanker Trailer</v>
      </c>
      <c r="AJ37" s="4">
        <f t="shared" si="15"/>
        <v>0</v>
      </c>
      <c r="AK37" s="5">
        <f t="shared" si="2"/>
        <v>0</v>
      </c>
      <c r="AL37" s="5">
        <f t="shared" si="3"/>
        <v>0</v>
      </c>
      <c r="AM37" s="5">
        <f t="shared" si="4"/>
        <v>0</v>
      </c>
      <c r="AN37" s="5">
        <f t="shared" si="5"/>
        <v>0</v>
      </c>
      <c r="AO37" s="5">
        <f t="shared" si="6"/>
        <v>0</v>
      </c>
      <c r="AP37" s="5">
        <f t="shared" si="7"/>
        <v>0</v>
      </c>
      <c r="AQ37" s="5">
        <f t="shared" si="8"/>
        <v>0</v>
      </c>
      <c r="AR37" s="5">
        <f t="shared" si="9"/>
        <v>0</v>
      </c>
      <c r="AS37" s="5">
        <f t="shared" si="10"/>
        <v>0</v>
      </c>
      <c r="AT37" s="5">
        <f t="shared" si="11"/>
        <v>0</v>
      </c>
      <c r="AU37" s="6">
        <f t="shared" si="12"/>
        <v>0</v>
      </c>
    </row>
    <row r="38" spans="1:47" x14ac:dyDescent="0.25">
      <c r="A38" s="48">
        <f>CHK!G38</f>
        <v>0</v>
      </c>
      <c r="B38" s="48">
        <f>CHK!H38</f>
        <v>0</v>
      </c>
      <c r="C38" s="48">
        <f>CHK!I38</f>
        <v>0</v>
      </c>
      <c r="D38" s="86"/>
      <c r="E38" s="23" t="s">
        <v>22</v>
      </c>
      <c r="F38" s="4">
        <f t="shared" ref="F38:Q38" si="66">F82+F126+F170+F214+F258+F302+F346+F390+F434</f>
        <v>0</v>
      </c>
      <c r="G38" s="5">
        <f t="shared" si="66"/>
        <v>0</v>
      </c>
      <c r="H38" s="5">
        <f t="shared" si="66"/>
        <v>0</v>
      </c>
      <c r="I38" s="5">
        <f t="shared" si="66"/>
        <v>0</v>
      </c>
      <c r="J38" s="5">
        <f t="shared" si="66"/>
        <v>0</v>
      </c>
      <c r="K38" s="5">
        <f t="shared" si="66"/>
        <v>0</v>
      </c>
      <c r="L38" s="5">
        <f t="shared" si="66"/>
        <v>0</v>
      </c>
      <c r="M38" s="5">
        <f t="shared" si="66"/>
        <v>0</v>
      </c>
      <c r="N38" s="5">
        <f t="shared" si="66"/>
        <v>0</v>
      </c>
      <c r="O38" s="5">
        <f t="shared" si="66"/>
        <v>0</v>
      </c>
      <c r="P38" s="5">
        <f t="shared" si="66"/>
        <v>0</v>
      </c>
      <c r="Q38" s="6">
        <f t="shared" si="66"/>
        <v>0</v>
      </c>
      <c r="R38" s="2"/>
      <c r="S38" s="86"/>
      <c r="T38" s="23" t="str">
        <f>$E$38</f>
        <v>Fuel Tanker upto 2500 Galloons</v>
      </c>
      <c r="U38" s="4">
        <f t="shared" ref="U38:AF38" si="67">U82+U126+U170+U214+U258+U302+U346+U390+U434</f>
        <v>0</v>
      </c>
      <c r="V38" s="5">
        <f t="shared" si="67"/>
        <v>0</v>
      </c>
      <c r="W38" s="5">
        <f t="shared" si="67"/>
        <v>0</v>
      </c>
      <c r="X38" s="5">
        <f t="shared" si="67"/>
        <v>0</v>
      </c>
      <c r="Y38" s="5">
        <f t="shared" si="67"/>
        <v>0</v>
      </c>
      <c r="Z38" s="5">
        <f t="shared" si="67"/>
        <v>0</v>
      </c>
      <c r="AA38" s="5">
        <f t="shared" si="67"/>
        <v>0</v>
      </c>
      <c r="AB38" s="5">
        <f t="shared" si="67"/>
        <v>0</v>
      </c>
      <c r="AC38" s="5">
        <f t="shared" si="67"/>
        <v>0</v>
      </c>
      <c r="AD38" s="5">
        <f t="shared" si="67"/>
        <v>0</v>
      </c>
      <c r="AE38" s="5">
        <f t="shared" si="67"/>
        <v>0</v>
      </c>
      <c r="AF38" s="6">
        <f t="shared" si="67"/>
        <v>0</v>
      </c>
      <c r="AG38" s="2"/>
      <c r="AH38" s="86"/>
      <c r="AI38" s="23" t="str">
        <f>$E$38</f>
        <v>Fuel Tanker upto 2500 Galloons</v>
      </c>
      <c r="AJ38" s="4">
        <f t="shared" si="15"/>
        <v>0</v>
      </c>
      <c r="AK38" s="5">
        <f t="shared" si="2"/>
        <v>0</v>
      </c>
      <c r="AL38" s="5">
        <f t="shared" si="3"/>
        <v>0</v>
      </c>
      <c r="AM38" s="5">
        <f t="shared" si="4"/>
        <v>0</v>
      </c>
      <c r="AN38" s="5">
        <f t="shared" si="5"/>
        <v>0</v>
      </c>
      <c r="AO38" s="5">
        <f t="shared" si="6"/>
        <v>0</v>
      </c>
      <c r="AP38" s="5">
        <f t="shared" si="7"/>
        <v>0</v>
      </c>
      <c r="AQ38" s="5">
        <f t="shared" si="8"/>
        <v>0</v>
      </c>
      <c r="AR38" s="5">
        <f t="shared" si="9"/>
        <v>0</v>
      </c>
      <c r="AS38" s="5">
        <f t="shared" si="10"/>
        <v>0</v>
      </c>
      <c r="AT38" s="5">
        <f t="shared" si="11"/>
        <v>0</v>
      </c>
      <c r="AU38" s="6">
        <f t="shared" si="12"/>
        <v>0</v>
      </c>
    </row>
    <row r="39" spans="1:47" x14ac:dyDescent="0.25">
      <c r="A39" s="48">
        <f>CHK!G39</f>
        <v>0</v>
      </c>
      <c r="B39" s="48">
        <f>CHK!H39</f>
        <v>0</v>
      </c>
      <c r="C39" s="48">
        <f>CHK!I39</f>
        <v>0</v>
      </c>
      <c r="D39" s="86"/>
      <c r="E39" s="23" t="s">
        <v>23</v>
      </c>
      <c r="F39" s="4">
        <f t="shared" ref="F39:Q39" si="68">F83+F127+F171+F215+F259+F303+F347+F391+F435</f>
        <v>0</v>
      </c>
      <c r="G39" s="5">
        <f t="shared" si="68"/>
        <v>0</v>
      </c>
      <c r="H39" s="5">
        <f t="shared" si="68"/>
        <v>0</v>
      </c>
      <c r="I39" s="5">
        <f t="shared" si="68"/>
        <v>0</v>
      </c>
      <c r="J39" s="5">
        <f t="shared" si="68"/>
        <v>0</v>
      </c>
      <c r="K39" s="5">
        <f t="shared" si="68"/>
        <v>0</v>
      </c>
      <c r="L39" s="5">
        <f t="shared" si="68"/>
        <v>0</v>
      </c>
      <c r="M39" s="5">
        <f t="shared" si="68"/>
        <v>0</v>
      </c>
      <c r="N39" s="5">
        <f t="shared" si="68"/>
        <v>0</v>
      </c>
      <c r="O39" s="5">
        <f t="shared" si="68"/>
        <v>0</v>
      </c>
      <c r="P39" s="5">
        <f t="shared" si="68"/>
        <v>0</v>
      </c>
      <c r="Q39" s="6">
        <f t="shared" si="68"/>
        <v>0</v>
      </c>
      <c r="R39" s="2"/>
      <c r="S39" s="86"/>
      <c r="T39" s="23" t="str">
        <f>$E$39</f>
        <v>Fuel Tanker above 2500 Galloons</v>
      </c>
      <c r="U39" s="4">
        <f t="shared" ref="U39:AF39" si="69">U83+U127+U171+U215+U259+U303+U347+U391+U435</f>
        <v>0</v>
      </c>
      <c r="V39" s="5">
        <f t="shared" si="69"/>
        <v>0</v>
      </c>
      <c r="W39" s="5">
        <f t="shared" si="69"/>
        <v>0</v>
      </c>
      <c r="X39" s="5">
        <f t="shared" si="69"/>
        <v>0</v>
      </c>
      <c r="Y39" s="5">
        <f t="shared" si="69"/>
        <v>0</v>
      </c>
      <c r="Z39" s="5">
        <f t="shared" si="69"/>
        <v>0</v>
      </c>
      <c r="AA39" s="5">
        <f t="shared" si="69"/>
        <v>0</v>
      </c>
      <c r="AB39" s="5">
        <f t="shared" si="69"/>
        <v>0</v>
      </c>
      <c r="AC39" s="5">
        <f t="shared" si="69"/>
        <v>0</v>
      </c>
      <c r="AD39" s="5">
        <f t="shared" si="69"/>
        <v>0</v>
      </c>
      <c r="AE39" s="5">
        <f t="shared" si="69"/>
        <v>0</v>
      </c>
      <c r="AF39" s="6">
        <f t="shared" si="69"/>
        <v>0</v>
      </c>
      <c r="AG39" s="2"/>
      <c r="AH39" s="86"/>
      <c r="AI39" s="23" t="str">
        <f>$E$39</f>
        <v>Fuel Tanker above 2500 Galloons</v>
      </c>
      <c r="AJ39" s="4">
        <f t="shared" si="15"/>
        <v>0</v>
      </c>
      <c r="AK39" s="5">
        <f t="shared" si="2"/>
        <v>0</v>
      </c>
      <c r="AL39" s="5">
        <f t="shared" si="3"/>
        <v>0</v>
      </c>
      <c r="AM39" s="5">
        <f t="shared" si="4"/>
        <v>0</v>
      </c>
      <c r="AN39" s="5">
        <f t="shared" si="5"/>
        <v>0</v>
      </c>
      <c r="AO39" s="5">
        <f t="shared" si="6"/>
        <v>0</v>
      </c>
      <c r="AP39" s="5">
        <f t="shared" si="7"/>
        <v>0</v>
      </c>
      <c r="AQ39" s="5">
        <f t="shared" si="8"/>
        <v>0</v>
      </c>
      <c r="AR39" s="5">
        <f t="shared" si="9"/>
        <v>0</v>
      </c>
      <c r="AS39" s="5">
        <f t="shared" si="10"/>
        <v>0</v>
      </c>
      <c r="AT39" s="5">
        <f t="shared" si="11"/>
        <v>0</v>
      </c>
      <c r="AU39" s="6">
        <f t="shared" si="12"/>
        <v>0</v>
      </c>
    </row>
    <row r="40" spans="1:47" x14ac:dyDescent="0.25">
      <c r="A40" s="48">
        <f>CHK!G40</f>
        <v>0</v>
      </c>
      <c r="B40" s="48">
        <f>CHK!H40</f>
        <v>0</v>
      </c>
      <c r="C40" s="48">
        <f>CHK!I40</f>
        <v>0</v>
      </c>
      <c r="D40" s="86" t="s">
        <v>24</v>
      </c>
      <c r="E40" s="23" t="s">
        <v>25</v>
      </c>
      <c r="F40" s="4">
        <f t="shared" ref="F40:Q40" si="70">F84+F128+F172+F216+F260+F304+F348+F392+F436</f>
        <v>0</v>
      </c>
      <c r="G40" s="5">
        <f t="shared" si="70"/>
        <v>0</v>
      </c>
      <c r="H40" s="5">
        <f t="shared" si="70"/>
        <v>0</v>
      </c>
      <c r="I40" s="5">
        <f t="shared" si="70"/>
        <v>0</v>
      </c>
      <c r="J40" s="5">
        <f t="shared" si="70"/>
        <v>0</v>
      </c>
      <c r="K40" s="5">
        <f t="shared" si="70"/>
        <v>0</v>
      </c>
      <c r="L40" s="5">
        <f t="shared" si="70"/>
        <v>0</v>
      </c>
      <c r="M40" s="5">
        <f t="shared" si="70"/>
        <v>0</v>
      </c>
      <c r="N40" s="5">
        <f t="shared" si="70"/>
        <v>0</v>
      </c>
      <c r="O40" s="5">
        <f t="shared" si="70"/>
        <v>0</v>
      </c>
      <c r="P40" s="5">
        <f t="shared" si="70"/>
        <v>0</v>
      </c>
      <c r="Q40" s="6">
        <f t="shared" si="70"/>
        <v>0</v>
      </c>
      <c r="R40" s="2"/>
      <c r="S40" s="86" t="str">
        <f>$D$40</f>
        <v>Buses</v>
      </c>
      <c r="T40" s="23" t="str">
        <f>$E$40</f>
        <v>14 passengers</v>
      </c>
      <c r="U40" s="4">
        <f t="shared" ref="U40:AF40" si="71">U84+U128+U172+U216+U260+U304+U348+U392+U436</f>
        <v>0</v>
      </c>
      <c r="V40" s="5">
        <f t="shared" si="71"/>
        <v>0</v>
      </c>
      <c r="W40" s="5">
        <f t="shared" si="71"/>
        <v>0</v>
      </c>
      <c r="X40" s="5">
        <f t="shared" si="71"/>
        <v>0</v>
      </c>
      <c r="Y40" s="5">
        <f t="shared" si="71"/>
        <v>0</v>
      </c>
      <c r="Z40" s="5">
        <f t="shared" si="71"/>
        <v>0</v>
      </c>
      <c r="AA40" s="5">
        <f t="shared" si="71"/>
        <v>0</v>
      </c>
      <c r="AB40" s="5">
        <f t="shared" si="71"/>
        <v>0</v>
      </c>
      <c r="AC40" s="5">
        <f t="shared" si="71"/>
        <v>0</v>
      </c>
      <c r="AD40" s="5">
        <f t="shared" si="71"/>
        <v>0</v>
      </c>
      <c r="AE40" s="5">
        <f t="shared" si="71"/>
        <v>0</v>
      </c>
      <c r="AF40" s="6">
        <f t="shared" si="71"/>
        <v>0</v>
      </c>
      <c r="AG40" s="2"/>
      <c r="AH40" s="86" t="str">
        <f>$D$40</f>
        <v>Buses</v>
      </c>
      <c r="AI40" s="23" t="str">
        <f>$E$40</f>
        <v>14 passengers</v>
      </c>
      <c r="AJ40" s="4">
        <f t="shared" si="15"/>
        <v>0</v>
      </c>
      <c r="AK40" s="5">
        <f t="shared" si="2"/>
        <v>0</v>
      </c>
      <c r="AL40" s="5">
        <f t="shared" si="3"/>
        <v>0</v>
      </c>
      <c r="AM40" s="5">
        <f t="shared" si="4"/>
        <v>0</v>
      </c>
      <c r="AN40" s="5">
        <f t="shared" si="5"/>
        <v>0</v>
      </c>
      <c r="AO40" s="5">
        <f t="shared" si="6"/>
        <v>0</v>
      </c>
      <c r="AP40" s="5">
        <f t="shared" si="7"/>
        <v>0</v>
      </c>
      <c r="AQ40" s="5">
        <f t="shared" si="8"/>
        <v>0</v>
      </c>
      <c r="AR40" s="5">
        <f t="shared" si="9"/>
        <v>0</v>
      </c>
      <c r="AS40" s="5">
        <f t="shared" si="10"/>
        <v>0</v>
      </c>
      <c r="AT40" s="5">
        <f t="shared" si="11"/>
        <v>0</v>
      </c>
      <c r="AU40" s="6">
        <f t="shared" si="12"/>
        <v>0</v>
      </c>
    </row>
    <row r="41" spans="1:47" x14ac:dyDescent="0.25">
      <c r="A41" s="48">
        <f>CHK!G41</f>
        <v>0</v>
      </c>
      <c r="B41" s="48">
        <f>CHK!H41</f>
        <v>0</v>
      </c>
      <c r="C41" s="48">
        <f>CHK!I41</f>
        <v>0</v>
      </c>
      <c r="D41" s="86"/>
      <c r="E41" s="23" t="s">
        <v>26</v>
      </c>
      <c r="F41" s="4">
        <f t="shared" ref="F41:Q41" si="72">F85+F129+F173+F217+F261+F305+F349+F393+F437</f>
        <v>0</v>
      </c>
      <c r="G41" s="5">
        <f t="shared" si="72"/>
        <v>0</v>
      </c>
      <c r="H41" s="5">
        <f t="shared" si="72"/>
        <v>0</v>
      </c>
      <c r="I41" s="5">
        <f t="shared" si="72"/>
        <v>0</v>
      </c>
      <c r="J41" s="5">
        <f t="shared" si="72"/>
        <v>0</v>
      </c>
      <c r="K41" s="5">
        <f t="shared" si="72"/>
        <v>0</v>
      </c>
      <c r="L41" s="5">
        <f t="shared" si="72"/>
        <v>0</v>
      </c>
      <c r="M41" s="5">
        <f t="shared" si="72"/>
        <v>0</v>
      </c>
      <c r="N41" s="5">
        <f t="shared" si="72"/>
        <v>0</v>
      </c>
      <c r="O41" s="5">
        <f t="shared" si="72"/>
        <v>0</v>
      </c>
      <c r="P41" s="5">
        <f t="shared" si="72"/>
        <v>0</v>
      </c>
      <c r="Q41" s="6">
        <f t="shared" si="72"/>
        <v>0</v>
      </c>
      <c r="R41" s="2"/>
      <c r="S41" s="86"/>
      <c r="T41" s="23" t="str">
        <f>$E$41</f>
        <v>26 passengers</v>
      </c>
      <c r="U41" s="4">
        <f t="shared" ref="U41:AF41" si="73">U85+U129+U173+U217+U261+U305+U349+U393+U437</f>
        <v>0</v>
      </c>
      <c r="V41" s="5">
        <f t="shared" si="73"/>
        <v>0</v>
      </c>
      <c r="W41" s="5">
        <f t="shared" si="73"/>
        <v>0</v>
      </c>
      <c r="X41" s="5">
        <f t="shared" si="73"/>
        <v>0</v>
      </c>
      <c r="Y41" s="5">
        <f t="shared" si="73"/>
        <v>0</v>
      </c>
      <c r="Z41" s="5">
        <f t="shared" si="73"/>
        <v>0</v>
      </c>
      <c r="AA41" s="5">
        <f t="shared" si="73"/>
        <v>0</v>
      </c>
      <c r="AB41" s="5">
        <f t="shared" si="73"/>
        <v>0</v>
      </c>
      <c r="AC41" s="5">
        <f t="shared" si="73"/>
        <v>0</v>
      </c>
      <c r="AD41" s="5">
        <f t="shared" si="73"/>
        <v>0</v>
      </c>
      <c r="AE41" s="5">
        <f t="shared" si="73"/>
        <v>0</v>
      </c>
      <c r="AF41" s="6">
        <f t="shared" si="73"/>
        <v>0</v>
      </c>
      <c r="AG41" s="2"/>
      <c r="AH41" s="86"/>
      <c r="AI41" s="23" t="str">
        <f>$E$41</f>
        <v>26 passengers</v>
      </c>
      <c r="AJ41" s="4">
        <f t="shared" si="15"/>
        <v>0</v>
      </c>
      <c r="AK41" s="5">
        <f t="shared" si="2"/>
        <v>0</v>
      </c>
      <c r="AL41" s="5">
        <f t="shared" si="3"/>
        <v>0</v>
      </c>
      <c r="AM41" s="5">
        <f t="shared" si="4"/>
        <v>0</v>
      </c>
      <c r="AN41" s="5">
        <f t="shared" si="5"/>
        <v>0</v>
      </c>
      <c r="AO41" s="5">
        <f t="shared" si="6"/>
        <v>0</v>
      </c>
      <c r="AP41" s="5">
        <f t="shared" si="7"/>
        <v>0</v>
      </c>
      <c r="AQ41" s="5">
        <f t="shared" si="8"/>
        <v>0</v>
      </c>
      <c r="AR41" s="5">
        <f t="shared" si="9"/>
        <v>0</v>
      </c>
      <c r="AS41" s="5">
        <f t="shared" si="10"/>
        <v>0</v>
      </c>
      <c r="AT41" s="5">
        <f t="shared" si="11"/>
        <v>0</v>
      </c>
      <c r="AU41" s="6">
        <f t="shared" si="12"/>
        <v>0</v>
      </c>
    </row>
    <row r="42" spans="1:47" x14ac:dyDescent="0.25">
      <c r="A42" s="48">
        <f>CHK!G42</f>
        <v>0</v>
      </c>
      <c r="B42" s="48">
        <f>CHK!H42</f>
        <v>0</v>
      </c>
      <c r="C42" s="48">
        <f>CHK!I42</f>
        <v>0</v>
      </c>
      <c r="D42" s="86"/>
      <c r="E42" s="23" t="s">
        <v>27</v>
      </c>
      <c r="F42" s="4">
        <f t="shared" ref="F42:Q42" si="74">F86+F130+F174+F218+F262+F306+F350+F394+F438</f>
        <v>0</v>
      </c>
      <c r="G42" s="5">
        <f t="shared" si="74"/>
        <v>0</v>
      </c>
      <c r="H42" s="5">
        <f t="shared" si="74"/>
        <v>0</v>
      </c>
      <c r="I42" s="5">
        <f t="shared" si="74"/>
        <v>0</v>
      </c>
      <c r="J42" s="5">
        <f t="shared" si="74"/>
        <v>0</v>
      </c>
      <c r="K42" s="5">
        <f t="shared" si="74"/>
        <v>0</v>
      </c>
      <c r="L42" s="5">
        <f t="shared" si="74"/>
        <v>0</v>
      </c>
      <c r="M42" s="5">
        <f t="shared" si="74"/>
        <v>0</v>
      </c>
      <c r="N42" s="5">
        <f t="shared" si="74"/>
        <v>0</v>
      </c>
      <c r="O42" s="5">
        <f t="shared" si="74"/>
        <v>0</v>
      </c>
      <c r="P42" s="5">
        <f t="shared" si="74"/>
        <v>0</v>
      </c>
      <c r="Q42" s="6">
        <f t="shared" si="74"/>
        <v>0</v>
      </c>
      <c r="R42" s="2"/>
      <c r="S42" s="86"/>
      <c r="T42" s="23" t="str">
        <f>$E$42</f>
        <v>56 passengers</v>
      </c>
      <c r="U42" s="4">
        <f t="shared" ref="U42:AF42" si="75">U86+U130+U174+U218+U262+U306+U350+U394+U438</f>
        <v>0</v>
      </c>
      <c r="V42" s="5">
        <f t="shared" si="75"/>
        <v>0</v>
      </c>
      <c r="W42" s="5">
        <f t="shared" si="75"/>
        <v>0</v>
      </c>
      <c r="X42" s="5">
        <f t="shared" si="75"/>
        <v>0</v>
      </c>
      <c r="Y42" s="5">
        <f t="shared" si="75"/>
        <v>0</v>
      </c>
      <c r="Z42" s="5">
        <f t="shared" si="75"/>
        <v>0</v>
      </c>
      <c r="AA42" s="5">
        <f t="shared" si="75"/>
        <v>0</v>
      </c>
      <c r="AB42" s="5">
        <f t="shared" si="75"/>
        <v>0</v>
      </c>
      <c r="AC42" s="5">
        <f t="shared" si="75"/>
        <v>0</v>
      </c>
      <c r="AD42" s="5">
        <f t="shared" si="75"/>
        <v>0</v>
      </c>
      <c r="AE42" s="5">
        <f t="shared" si="75"/>
        <v>0</v>
      </c>
      <c r="AF42" s="6">
        <f t="shared" si="75"/>
        <v>0</v>
      </c>
      <c r="AG42" s="2"/>
      <c r="AH42" s="86"/>
      <c r="AI42" s="23" t="str">
        <f>$E$42</f>
        <v>56 passengers</v>
      </c>
      <c r="AJ42" s="4">
        <f t="shared" si="15"/>
        <v>0</v>
      </c>
      <c r="AK42" s="5">
        <f t="shared" si="2"/>
        <v>0</v>
      </c>
      <c r="AL42" s="5">
        <f t="shared" si="3"/>
        <v>0</v>
      </c>
      <c r="AM42" s="5">
        <f t="shared" si="4"/>
        <v>0</v>
      </c>
      <c r="AN42" s="5">
        <f t="shared" si="5"/>
        <v>0</v>
      </c>
      <c r="AO42" s="5">
        <f t="shared" si="6"/>
        <v>0</v>
      </c>
      <c r="AP42" s="5">
        <f t="shared" si="7"/>
        <v>0</v>
      </c>
      <c r="AQ42" s="5">
        <f t="shared" si="8"/>
        <v>0</v>
      </c>
      <c r="AR42" s="5">
        <f t="shared" si="9"/>
        <v>0</v>
      </c>
      <c r="AS42" s="5">
        <f t="shared" si="10"/>
        <v>0</v>
      </c>
      <c r="AT42" s="5">
        <f t="shared" si="11"/>
        <v>0</v>
      </c>
      <c r="AU42" s="6">
        <f t="shared" si="12"/>
        <v>0</v>
      </c>
    </row>
    <row r="43" spans="1:47" x14ac:dyDescent="0.25">
      <c r="A43" s="48">
        <f>CHK!G43</f>
        <v>0</v>
      </c>
      <c r="B43" s="48">
        <f>CHK!H43</f>
        <v>0</v>
      </c>
      <c r="C43" s="48">
        <f>CHK!I43</f>
        <v>0</v>
      </c>
      <c r="D43" s="86"/>
      <c r="E43" s="23" t="s">
        <v>58</v>
      </c>
      <c r="F43" s="4">
        <f t="shared" ref="F43:Q43" si="76">F87+F131+F175+F219+F263+F307+F351+F395+F439</f>
        <v>0</v>
      </c>
      <c r="G43" s="5">
        <f t="shared" si="76"/>
        <v>0</v>
      </c>
      <c r="H43" s="5">
        <f t="shared" si="76"/>
        <v>0</v>
      </c>
      <c r="I43" s="5">
        <f t="shared" si="76"/>
        <v>0</v>
      </c>
      <c r="J43" s="5">
        <f t="shared" si="76"/>
        <v>0</v>
      </c>
      <c r="K43" s="5">
        <f t="shared" si="76"/>
        <v>0</v>
      </c>
      <c r="L43" s="5">
        <f t="shared" si="76"/>
        <v>0</v>
      </c>
      <c r="M43" s="5">
        <f t="shared" si="76"/>
        <v>0</v>
      </c>
      <c r="N43" s="5">
        <f t="shared" si="76"/>
        <v>0</v>
      </c>
      <c r="O43" s="5">
        <f t="shared" si="76"/>
        <v>0</v>
      </c>
      <c r="P43" s="5">
        <f t="shared" si="76"/>
        <v>0</v>
      </c>
      <c r="Q43" s="6">
        <f t="shared" si="76"/>
        <v>0</v>
      </c>
      <c r="R43" s="2"/>
      <c r="S43" s="86"/>
      <c r="T43" s="23" t="str">
        <f>$E$43</f>
        <v>&gt;56 passengers</v>
      </c>
      <c r="U43" s="4">
        <f t="shared" ref="U43:AF43" si="77">U87+U131+U175+U219+U263+U307+U351+U395+U439</f>
        <v>0</v>
      </c>
      <c r="V43" s="5">
        <f t="shared" si="77"/>
        <v>0</v>
      </c>
      <c r="W43" s="5">
        <f t="shared" si="77"/>
        <v>0</v>
      </c>
      <c r="X43" s="5">
        <f t="shared" si="77"/>
        <v>0</v>
      </c>
      <c r="Y43" s="5">
        <f t="shared" si="77"/>
        <v>0</v>
      </c>
      <c r="Z43" s="5">
        <f t="shared" si="77"/>
        <v>0</v>
      </c>
      <c r="AA43" s="5">
        <f t="shared" si="77"/>
        <v>0</v>
      </c>
      <c r="AB43" s="5">
        <f t="shared" si="77"/>
        <v>0</v>
      </c>
      <c r="AC43" s="5">
        <f t="shared" si="77"/>
        <v>0</v>
      </c>
      <c r="AD43" s="5">
        <f t="shared" si="77"/>
        <v>0</v>
      </c>
      <c r="AE43" s="5">
        <f t="shared" si="77"/>
        <v>0</v>
      </c>
      <c r="AF43" s="6">
        <f t="shared" si="77"/>
        <v>0</v>
      </c>
      <c r="AG43" s="2"/>
      <c r="AH43" s="86"/>
      <c r="AI43" s="23" t="str">
        <f>$E$43</f>
        <v>&gt;56 passengers</v>
      </c>
      <c r="AJ43" s="4">
        <f t="shared" si="15"/>
        <v>0</v>
      </c>
      <c r="AK43" s="5">
        <f t="shared" si="2"/>
        <v>0</v>
      </c>
      <c r="AL43" s="5">
        <f t="shared" si="3"/>
        <v>0</v>
      </c>
      <c r="AM43" s="5">
        <f t="shared" si="4"/>
        <v>0</v>
      </c>
      <c r="AN43" s="5">
        <f t="shared" si="5"/>
        <v>0</v>
      </c>
      <c r="AO43" s="5">
        <f t="shared" si="6"/>
        <v>0</v>
      </c>
      <c r="AP43" s="5">
        <f t="shared" si="7"/>
        <v>0</v>
      </c>
      <c r="AQ43" s="5">
        <f t="shared" si="8"/>
        <v>0</v>
      </c>
      <c r="AR43" s="5">
        <f t="shared" si="9"/>
        <v>0</v>
      </c>
      <c r="AS43" s="5">
        <f t="shared" si="10"/>
        <v>0</v>
      </c>
      <c r="AT43" s="5">
        <f t="shared" si="11"/>
        <v>0</v>
      </c>
      <c r="AU43" s="6">
        <f t="shared" si="12"/>
        <v>0</v>
      </c>
    </row>
    <row r="44" spans="1:47" x14ac:dyDescent="0.25">
      <c r="A44" s="48">
        <f>CHK!G44</f>
        <v>0</v>
      </c>
      <c r="B44" s="48">
        <f>CHK!H44</f>
        <v>0</v>
      </c>
      <c r="C44" s="48">
        <f>CHK!I44</f>
        <v>0</v>
      </c>
      <c r="D44" s="86" t="s">
        <v>28</v>
      </c>
      <c r="E44" s="23" t="s">
        <v>29</v>
      </c>
      <c r="F44" s="7">
        <f t="shared" ref="F44:Q44" si="78">F88+F132+F176+F220+F264+F308+F352+F396+F440</f>
        <v>0</v>
      </c>
      <c r="G44" s="8">
        <f t="shared" si="78"/>
        <v>0</v>
      </c>
      <c r="H44" s="8">
        <f t="shared" si="78"/>
        <v>0</v>
      </c>
      <c r="I44" s="8">
        <f t="shared" si="78"/>
        <v>0</v>
      </c>
      <c r="J44" s="8">
        <f t="shared" si="78"/>
        <v>0</v>
      </c>
      <c r="K44" s="8">
        <f t="shared" si="78"/>
        <v>0</v>
      </c>
      <c r="L44" s="8">
        <f t="shared" si="78"/>
        <v>0</v>
      </c>
      <c r="M44" s="8">
        <f t="shared" si="78"/>
        <v>0</v>
      </c>
      <c r="N44" s="8">
        <f t="shared" si="78"/>
        <v>0</v>
      </c>
      <c r="O44" s="8">
        <f t="shared" si="78"/>
        <v>0</v>
      </c>
      <c r="P44" s="8">
        <f t="shared" si="78"/>
        <v>0</v>
      </c>
      <c r="Q44" s="9">
        <f t="shared" si="78"/>
        <v>0</v>
      </c>
      <c r="R44" s="2"/>
      <c r="S44" s="86" t="str">
        <f>$D$44</f>
        <v>Equipment</v>
      </c>
      <c r="T44" s="23" t="str">
        <f>$E$44</f>
        <v>Light Equipment - Dumper&amp;Agriculture</v>
      </c>
      <c r="U44" s="7">
        <f t="shared" ref="U44:AF44" si="79">U88+U132+U176+U220+U264+U308+U352+U396+U440</f>
        <v>0</v>
      </c>
      <c r="V44" s="8">
        <f t="shared" si="79"/>
        <v>0</v>
      </c>
      <c r="W44" s="8">
        <f t="shared" si="79"/>
        <v>0</v>
      </c>
      <c r="X44" s="8">
        <f t="shared" si="79"/>
        <v>0</v>
      </c>
      <c r="Y44" s="8">
        <f t="shared" si="79"/>
        <v>0</v>
      </c>
      <c r="Z44" s="8">
        <f t="shared" si="79"/>
        <v>0</v>
      </c>
      <c r="AA44" s="8">
        <f t="shared" si="79"/>
        <v>0</v>
      </c>
      <c r="AB44" s="8">
        <f t="shared" si="79"/>
        <v>0</v>
      </c>
      <c r="AC44" s="8">
        <f t="shared" si="79"/>
        <v>0</v>
      </c>
      <c r="AD44" s="8">
        <f t="shared" si="79"/>
        <v>0</v>
      </c>
      <c r="AE44" s="8">
        <f t="shared" si="79"/>
        <v>0</v>
      </c>
      <c r="AF44" s="9">
        <f t="shared" si="79"/>
        <v>0</v>
      </c>
      <c r="AG44" s="2"/>
      <c r="AH44" s="86" t="str">
        <f>$D$44</f>
        <v>Equipment</v>
      </c>
      <c r="AI44" s="23" t="str">
        <f>$E$44</f>
        <v>Light Equipment - Dumper&amp;Agriculture</v>
      </c>
      <c r="AJ44" s="7">
        <f t="shared" si="15"/>
        <v>0</v>
      </c>
      <c r="AK44" s="8">
        <f t="shared" si="2"/>
        <v>0</v>
      </c>
      <c r="AL44" s="8">
        <f t="shared" si="3"/>
        <v>0</v>
      </c>
      <c r="AM44" s="8">
        <f t="shared" si="4"/>
        <v>0</v>
      </c>
      <c r="AN44" s="8">
        <f t="shared" si="5"/>
        <v>0</v>
      </c>
      <c r="AO44" s="8">
        <f t="shared" si="6"/>
        <v>0</v>
      </c>
      <c r="AP44" s="8">
        <f t="shared" si="7"/>
        <v>0</v>
      </c>
      <c r="AQ44" s="8">
        <f t="shared" si="8"/>
        <v>0</v>
      </c>
      <c r="AR44" s="8">
        <f t="shared" si="9"/>
        <v>0</v>
      </c>
      <c r="AS44" s="8">
        <f t="shared" si="10"/>
        <v>0</v>
      </c>
      <c r="AT44" s="8">
        <f t="shared" si="11"/>
        <v>0</v>
      </c>
      <c r="AU44" s="9">
        <f t="shared" si="12"/>
        <v>0</v>
      </c>
    </row>
    <row r="45" spans="1:47" x14ac:dyDescent="0.25">
      <c r="A45" s="48">
        <f>CHK!G45</f>
        <v>0</v>
      </c>
      <c r="B45" s="48">
        <f>CHK!H45</f>
        <v>0</v>
      </c>
      <c r="C45" s="48">
        <f>CHK!I45</f>
        <v>0</v>
      </c>
      <c r="D45" s="86"/>
      <c r="E45" s="23" t="s">
        <v>30</v>
      </c>
      <c r="F45" s="7">
        <f t="shared" ref="F45:Q45" si="80">F89+F133+F177+F221+F265+F309+F353+F397+F441</f>
        <v>0</v>
      </c>
      <c r="G45" s="8">
        <f t="shared" si="80"/>
        <v>0</v>
      </c>
      <c r="H45" s="8">
        <f t="shared" si="80"/>
        <v>0</v>
      </c>
      <c r="I45" s="8">
        <f t="shared" si="80"/>
        <v>0</v>
      </c>
      <c r="J45" s="8">
        <f t="shared" si="80"/>
        <v>0</v>
      </c>
      <c r="K45" s="8">
        <f t="shared" si="80"/>
        <v>0</v>
      </c>
      <c r="L45" s="8">
        <f t="shared" si="80"/>
        <v>0</v>
      </c>
      <c r="M45" s="8">
        <f t="shared" si="80"/>
        <v>0</v>
      </c>
      <c r="N45" s="8">
        <f t="shared" si="80"/>
        <v>0</v>
      </c>
      <c r="O45" s="8">
        <f t="shared" si="80"/>
        <v>0</v>
      </c>
      <c r="P45" s="8">
        <f t="shared" si="80"/>
        <v>0</v>
      </c>
      <c r="Q45" s="9">
        <f t="shared" si="80"/>
        <v>0</v>
      </c>
      <c r="R45" s="2"/>
      <c r="S45" s="86"/>
      <c r="T45" s="23" t="str">
        <f>$E$45</f>
        <v>Light Equipment - Private Forklift</v>
      </c>
      <c r="U45" s="7">
        <f t="shared" ref="U45:AF45" si="81">U89+U133+U177+U221+U265+U309+U353+U397+U441</f>
        <v>0</v>
      </c>
      <c r="V45" s="8">
        <f t="shared" si="81"/>
        <v>0</v>
      </c>
      <c r="W45" s="8">
        <f t="shared" si="81"/>
        <v>0</v>
      </c>
      <c r="X45" s="8">
        <f t="shared" si="81"/>
        <v>0</v>
      </c>
      <c r="Y45" s="8">
        <f t="shared" si="81"/>
        <v>0</v>
      </c>
      <c r="Z45" s="8">
        <f t="shared" si="81"/>
        <v>0</v>
      </c>
      <c r="AA45" s="8">
        <f t="shared" si="81"/>
        <v>0</v>
      </c>
      <c r="AB45" s="8">
        <f t="shared" si="81"/>
        <v>0</v>
      </c>
      <c r="AC45" s="8">
        <f t="shared" si="81"/>
        <v>0</v>
      </c>
      <c r="AD45" s="8">
        <f t="shared" si="81"/>
        <v>0</v>
      </c>
      <c r="AE45" s="8">
        <f t="shared" si="81"/>
        <v>0</v>
      </c>
      <c r="AF45" s="9">
        <f t="shared" si="81"/>
        <v>0</v>
      </c>
      <c r="AG45" s="2"/>
      <c r="AH45" s="86"/>
      <c r="AI45" s="23" t="str">
        <f>$E$45</f>
        <v>Light Equipment - Private Forklift</v>
      </c>
      <c r="AJ45" s="7">
        <f t="shared" si="15"/>
        <v>0</v>
      </c>
      <c r="AK45" s="8">
        <f t="shared" si="2"/>
        <v>0</v>
      </c>
      <c r="AL45" s="8">
        <f t="shared" si="3"/>
        <v>0</v>
      </c>
      <c r="AM45" s="8">
        <f t="shared" si="4"/>
        <v>0</v>
      </c>
      <c r="AN45" s="8">
        <f t="shared" si="5"/>
        <v>0</v>
      </c>
      <c r="AO45" s="8">
        <f t="shared" si="6"/>
        <v>0</v>
      </c>
      <c r="AP45" s="8">
        <f t="shared" si="7"/>
        <v>0</v>
      </c>
      <c r="AQ45" s="8">
        <f t="shared" si="8"/>
        <v>0</v>
      </c>
      <c r="AR45" s="8">
        <f t="shared" si="9"/>
        <v>0</v>
      </c>
      <c r="AS45" s="8">
        <f t="shared" si="10"/>
        <v>0</v>
      </c>
      <c r="AT45" s="8">
        <f t="shared" si="11"/>
        <v>0</v>
      </c>
      <c r="AU45" s="9">
        <f t="shared" si="12"/>
        <v>0</v>
      </c>
    </row>
    <row r="46" spans="1:47" x14ac:dyDescent="0.25">
      <c r="A46" s="48">
        <f>CHK!G46</f>
        <v>0</v>
      </c>
      <c r="B46" s="48">
        <f>CHK!H46</f>
        <v>0</v>
      </c>
      <c r="C46" s="48">
        <f>CHK!I46</f>
        <v>0</v>
      </c>
      <c r="D46" s="86"/>
      <c r="E46" s="23" t="s">
        <v>31</v>
      </c>
      <c r="F46" s="7">
        <f t="shared" ref="F46:Q46" si="82">F90+F134+F178+F222+F266+F310+F354+F398+F442</f>
        <v>0</v>
      </c>
      <c r="G46" s="8">
        <f t="shared" si="82"/>
        <v>0</v>
      </c>
      <c r="H46" s="8">
        <f t="shared" si="82"/>
        <v>0</v>
      </c>
      <c r="I46" s="8">
        <f t="shared" si="82"/>
        <v>0</v>
      </c>
      <c r="J46" s="8">
        <f t="shared" si="82"/>
        <v>0</v>
      </c>
      <c r="K46" s="8">
        <f t="shared" si="82"/>
        <v>0</v>
      </c>
      <c r="L46" s="8">
        <f t="shared" si="82"/>
        <v>0</v>
      </c>
      <c r="M46" s="8">
        <f t="shared" si="82"/>
        <v>0</v>
      </c>
      <c r="N46" s="8">
        <f t="shared" si="82"/>
        <v>0</v>
      </c>
      <c r="O46" s="8">
        <f t="shared" si="82"/>
        <v>0</v>
      </c>
      <c r="P46" s="8">
        <f t="shared" si="82"/>
        <v>0</v>
      </c>
      <c r="Q46" s="9">
        <f t="shared" si="82"/>
        <v>0</v>
      </c>
      <c r="R46" s="2"/>
      <c r="S46" s="86"/>
      <c r="T46" s="23" t="str">
        <f>$E$46</f>
        <v>Light Equipment - Commercial Forklift</v>
      </c>
      <c r="U46" s="7">
        <f t="shared" ref="U46:AF46" si="83">U90+U134+U178+U222+U266+U310+U354+U398+U442</f>
        <v>0</v>
      </c>
      <c r="V46" s="8">
        <f t="shared" si="83"/>
        <v>0</v>
      </c>
      <c r="W46" s="8">
        <f t="shared" si="83"/>
        <v>0</v>
      </c>
      <c r="X46" s="8">
        <f t="shared" si="83"/>
        <v>0</v>
      </c>
      <c r="Y46" s="8">
        <f t="shared" si="83"/>
        <v>0</v>
      </c>
      <c r="Z46" s="8">
        <f t="shared" si="83"/>
        <v>0</v>
      </c>
      <c r="AA46" s="8">
        <f t="shared" si="83"/>
        <v>0</v>
      </c>
      <c r="AB46" s="8">
        <f t="shared" si="83"/>
        <v>0</v>
      </c>
      <c r="AC46" s="8">
        <f t="shared" si="83"/>
        <v>0</v>
      </c>
      <c r="AD46" s="8">
        <f t="shared" si="83"/>
        <v>0</v>
      </c>
      <c r="AE46" s="8">
        <f t="shared" si="83"/>
        <v>0</v>
      </c>
      <c r="AF46" s="9">
        <f t="shared" si="83"/>
        <v>0</v>
      </c>
      <c r="AG46" s="2"/>
      <c r="AH46" s="86"/>
      <c r="AI46" s="23" t="str">
        <f>$E$46</f>
        <v>Light Equipment - Commercial Forklift</v>
      </c>
      <c r="AJ46" s="7">
        <f t="shared" si="15"/>
        <v>0</v>
      </c>
      <c r="AK46" s="8">
        <f t="shared" si="2"/>
        <v>0</v>
      </c>
      <c r="AL46" s="8">
        <f t="shared" si="3"/>
        <v>0</v>
      </c>
      <c r="AM46" s="8">
        <f t="shared" si="4"/>
        <v>0</v>
      </c>
      <c r="AN46" s="8">
        <f t="shared" si="5"/>
        <v>0</v>
      </c>
      <c r="AO46" s="8">
        <f t="shared" si="6"/>
        <v>0</v>
      </c>
      <c r="AP46" s="8">
        <f t="shared" si="7"/>
        <v>0</v>
      </c>
      <c r="AQ46" s="8">
        <f t="shared" si="8"/>
        <v>0</v>
      </c>
      <c r="AR46" s="8">
        <f t="shared" si="9"/>
        <v>0</v>
      </c>
      <c r="AS46" s="8">
        <f t="shared" si="10"/>
        <v>0</v>
      </c>
      <c r="AT46" s="8">
        <f t="shared" si="11"/>
        <v>0</v>
      </c>
      <c r="AU46" s="9">
        <f t="shared" si="12"/>
        <v>0</v>
      </c>
    </row>
    <row r="47" spans="1:47" x14ac:dyDescent="0.25">
      <c r="A47" s="48">
        <f>CHK!G47</f>
        <v>0</v>
      </c>
      <c r="B47" s="48">
        <f>CHK!H47</f>
        <v>0</v>
      </c>
      <c r="C47" s="48">
        <f>CHK!I47</f>
        <v>0</v>
      </c>
      <c r="D47" s="86"/>
      <c r="E47" s="23" t="s">
        <v>32</v>
      </c>
      <c r="F47" s="7">
        <f t="shared" ref="F47:Q47" si="84">F91+F135+F179+F223+F267+F311+F355+F399+F443</f>
        <v>0</v>
      </c>
      <c r="G47" s="8">
        <f t="shared" si="84"/>
        <v>0</v>
      </c>
      <c r="H47" s="8">
        <f t="shared" si="84"/>
        <v>0</v>
      </c>
      <c r="I47" s="8">
        <f t="shared" si="84"/>
        <v>0</v>
      </c>
      <c r="J47" s="8">
        <f t="shared" si="84"/>
        <v>0</v>
      </c>
      <c r="K47" s="8">
        <f t="shared" si="84"/>
        <v>0</v>
      </c>
      <c r="L47" s="8">
        <f t="shared" si="84"/>
        <v>0</v>
      </c>
      <c r="M47" s="8">
        <f t="shared" si="84"/>
        <v>0</v>
      </c>
      <c r="N47" s="8">
        <f t="shared" si="84"/>
        <v>0</v>
      </c>
      <c r="O47" s="8">
        <f t="shared" si="84"/>
        <v>0</v>
      </c>
      <c r="P47" s="8">
        <f t="shared" si="84"/>
        <v>0</v>
      </c>
      <c r="Q47" s="9">
        <f t="shared" si="84"/>
        <v>0</v>
      </c>
      <c r="R47" s="2"/>
      <c r="S47" s="86"/>
      <c r="T47" s="23" t="str">
        <f>$E$47</f>
        <v>Heavy Vehicle - Private</v>
      </c>
      <c r="U47" s="7">
        <f t="shared" ref="U47:AF47" si="85">U91+U135+U179+U223+U267+U311+U355+U399+U443</f>
        <v>0</v>
      </c>
      <c r="V47" s="8">
        <f t="shared" si="85"/>
        <v>0</v>
      </c>
      <c r="W47" s="8">
        <f t="shared" si="85"/>
        <v>0</v>
      </c>
      <c r="X47" s="8">
        <f t="shared" si="85"/>
        <v>0</v>
      </c>
      <c r="Y47" s="8">
        <f t="shared" si="85"/>
        <v>0</v>
      </c>
      <c r="Z47" s="8">
        <f t="shared" si="85"/>
        <v>0</v>
      </c>
      <c r="AA47" s="8">
        <f t="shared" si="85"/>
        <v>0</v>
      </c>
      <c r="AB47" s="8">
        <f t="shared" si="85"/>
        <v>0</v>
      </c>
      <c r="AC47" s="8">
        <f t="shared" si="85"/>
        <v>0</v>
      </c>
      <c r="AD47" s="8">
        <f t="shared" si="85"/>
        <v>0</v>
      </c>
      <c r="AE47" s="8">
        <f t="shared" si="85"/>
        <v>0</v>
      </c>
      <c r="AF47" s="9">
        <f t="shared" si="85"/>
        <v>0</v>
      </c>
      <c r="AG47" s="2"/>
      <c r="AH47" s="86"/>
      <c r="AI47" s="23" t="str">
        <f>$E$47</f>
        <v>Heavy Vehicle - Private</v>
      </c>
      <c r="AJ47" s="7">
        <f t="shared" si="15"/>
        <v>0</v>
      </c>
      <c r="AK47" s="8">
        <f t="shared" si="2"/>
        <v>0</v>
      </c>
      <c r="AL47" s="8">
        <f t="shared" si="3"/>
        <v>0</v>
      </c>
      <c r="AM47" s="8">
        <f t="shared" si="4"/>
        <v>0</v>
      </c>
      <c r="AN47" s="8">
        <f t="shared" si="5"/>
        <v>0</v>
      </c>
      <c r="AO47" s="8">
        <f t="shared" si="6"/>
        <v>0</v>
      </c>
      <c r="AP47" s="8">
        <f t="shared" si="7"/>
        <v>0</v>
      </c>
      <c r="AQ47" s="8">
        <f t="shared" si="8"/>
        <v>0</v>
      </c>
      <c r="AR47" s="8">
        <f t="shared" si="9"/>
        <v>0</v>
      </c>
      <c r="AS47" s="8">
        <f t="shared" si="10"/>
        <v>0</v>
      </c>
      <c r="AT47" s="8">
        <f t="shared" si="11"/>
        <v>0</v>
      </c>
      <c r="AU47" s="9">
        <f t="shared" si="12"/>
        <v>0</v>
      </c>
    </row>
    <row r="48" spans="1:47" x14ac:dyDescent="0.25">
      <c r="A48" s="48">
        <f>CHK!G48</f>
        <v>0</v>
      </c>
      <c r="B48" s="48">
        <f>CHK!H48</f>
        <v>0</v>
      </c>
      <c r="C48" s="48">
        <f>CHK!I48</f>
        <v>0</v>
      </c>
      <c r="D48" s="81"/>
      <c r="E48" s="24" t="s">
        <v>33</v>
      </c>
      <c r="F48" s="7">
        <f t="shared" ref="F48:Q48" si="86">F92+F136+F180+F224+F268+F312+F356+F400+F444</f>
        <v>0</v>
      </c>
      <c r="G48" s="8">
        <f t="shared" si="86"/>
        <v>0</v>
      </c>
      <c r="H48" s="8">
        <f t="shared" si="86"/>
        <v>0</v>
      </c>
      <c r="I48" s="8">
        <f t="shared" si="86"/>
        <v>0</v>
      </c>
      <c r="J48" s="8">
        <f t="shared" si="86"/>
        <v>0</v>
      </c>
      <c r="K48" s="8">
        <f t="shared" si="86"/>
        <v>0</v>
      </c>
      <c r="L48" s="8">
        <f t="shared" si="86"/>
        <v>0</v>
      </c>
      <c r="M48" s="8">
        <f t="shared" si="86"/>
        <v>0</v>
      </c>
      <c r="N48" s="8">
        <f t="shared" si="86"/>
        <v>0</v>
      </c>
      <c r="O48" s="8">
        <f t="shared" si="86"/>
        <v>0</v>
      </c>
      <c r="P48" s="8">
        <f t="shared" si="86"/>
        <v>0</v>
      </c>
      <c r="Q48" s="9">
        <f t="shared" si="86"/>
        <v>0</v>
      </c>
      <c r="R48" s="2"/>
      <c r="S48" s="86"/>
      <c r="T48" s="23" t="str">
        <f>$E$48</f>
        <v>Heavy Vehicle - Commercial</v>
      </c>
      <c r="U48" s="7">
        <f t="shared" ref="U48:AF48" si="87">U92+U136+U180+U224+U268+U312+U356+U400+U444</f>
        <v>0</v>
      </c>
      <c r="V48" s="8">
        <f t="shared" si="87"/>
        <v>0</v>
      </c>
      <c r="W48" s="8">
        <f t="shared" si="87"/>
        <v>0</v>
      </c>
      <c r="X48" s="8">
        <f t="shared" si="87"/>
        <v>0</v>
      </c>
      <c r="Y48" s="8">
        <f t="shared" si="87"/>
        <v>0</v>
      </c>
      <c r="Z48" s="8">
        <f t="shared" si="87"/>
        <v>0</v>
      </c>
      <c r="AA48" s="8">
        <f t="shared" si="87"/>
        <v>0</v>
      </c>
      <c r="AB48" s="8">
        <f t="shared" si="87"/>
        <v>0</v>
      </c>
      <c r="AC48" s="8">
        <f t="shared" si="87"/>
        <v>0</v>
      </c>
      <c r="AD48" s="8">
        <f t="shared" si="87"/>
        <v>0</v>
      </c>
      <c r="AE48" s="8">
        <f t="shared" si="87"/>
        <v>0</v>
      </c>
      <c r="AF48" s="9">
        <f t="shared" si="87"/>
        <v>0</v>
      </c>
      <c r="AG48" s="2"/>
      <c r="AH48" s="86"/>
      <c r="AI48" s="23" t="str">
        <f>$E$48</f>
        <v>Heavy Vehicle - Commercial</v>
      </c>
      <c r="AJ48" s="7">
        <f t="shared" si="15"/>
        <v>0</v>
      </c>
      <c r="AK48" s="8">
        <f t="shared" si="2"/>
        <v>0</v>
      </c>
      <c r="AL48" s="8">
        <f t="shared" si="3"/>
        <v>0</v>
      </c>
      <c r="AM48" s="8">
        <f t="shared" si="4"/>
        <v>0</v>
      </c>
      <c r="AN48" s="8">
        <f t="shared" si="5"/>
        <v>0</v>
      </c>
      <c r="AO48" s="8">
        <f t="shared" si="6"/>
        <v>0</v>
      </c>
      <c r="AP48" s="8">
        <f t="shared" si="7"/>
        <v>0</v>
      </c>
      <c r="AQ48" s="8">
        <f t="shared" si="8"/>
        <v>0</v>
      </c>
      <c r="AR48" s="8">
        <f t="shared" si="9"/>
        <v>0</v>
      </c>
      <c r="AS48" s="8">
        <f t="shared" si="10"/>
        <v>0</v>
      </c>
      <c r="AT48" s="8">
        <f t="shared" si="11"/>
        <v>0</v>
      </c>
      <c r="AU48" s="9">
        <f t="shared" si="12"/>
        <v>0</v>
      </c>
    </row>
    <row r="49" spans="1:47" x14ac:dyDescent="0.25">
      <c r="A49" s="48">
        <f>CHK!G49</f>
        <v>0</v>
      </c>
      <c r="B49" s="48">
        <f>CHK!H49</f>
        <v>0</v>
      </c>
      <c r="C49" s="48">
        <f>CHK!I49</f>
        <v>0</v>
      </c>
      <c r="D49" s="81" t="s">
        <v>59</v>
      </c>
      <c r="E49" s="24" t="s">
        <v>60</v>
      </c>
      <c r="F49" s="7">
        <f t="shared" ref="F49:Q49" si="88">F93+F137+F181+F225+F269+F313+F357+F401+F445</f>
        <v>0</v>
      </c>
      <c r="G49" s="8">
        <f t="shared" si="88"/>
        <v>0</v>
      </c>
      <c r="H49" s="8">
        <f t="shared" si="88"/>
        <v>0</v>
      </c>
      <c r="I49" s="8">
        <f t="shared" si="88"/>
        <v>0</v>
      </c>
      <c r="J49" s="8">
        <f t="shared" si="88"/>
        <v>0</v>
      </c>
      <c r="K49" s="8">
        <f t="shared" si="88"/>
        <v>0</v>
      </c>
      <c r="L49" s="8">
        <f t="shared" si="88"/>
        <v>0</v>
      </c>
      <c r="M49" s="8">
        <f t="shared" si="88"/>
        <v>0</v>
      </c>
      <c r="N49" s="8">
        <f t="shared" si="88"/>
        <v>0</v>
      </c>
      <c r="O49" s="8">
        <f t="shared" si="88"/>
        <v>0</v>
      </c>
      <c r="P49" s="8">
        <f t="shared" si="88"/>
        <v>0</v>
      </c>
      <c r="Q49" s="9">
        <f t="shared" si="88"/>
        <v>0</v>
      </c>
      <c r="R49" s="2"/>
      <c r="S49" s="81" t="str">
        <f>$D$49</f>
        <v>Motorcycle</v>
      </c>
      <c r="T49" s="23" t="str">
        <f>$E$49</f>
        <v>&lt;200 CC</v>
      </c>
      <c r="U49" s="7">
        <f t="shared" ref="U49:AF49" si="89">U93+U137+U181+U225+U269+U313+U357+U401+U445</f>
        <v>0</v>
      </c>
      <c r="V49" s="8">
        <f t="shared" si="89"/>
        <v>0</v>
      </c>
      <c r="W49" s="8">
        <f t="shared" si="89"/>
        <v>0</v>
      </c>
      <c r="X49" s="8">
        <f t="shared" si="89"/>
        <v>0</v>
      </c>
      <c r="Y49" s="8">
        <f t="shared" si="89"/>
        <v>0</v>
      </c>
      <c r="Z49" s="8">
        <f t="shared" si="89"/>
        <v>0</v>
      </c>
      <c r="AA49" s="8">
        <f t="shared" si="89"/>
        <v>0</v>
      </c>
      <c r="AB49" s="8">
        <f t="shared" si="89"/>
        <v>0</v>
      </c>
      <c r="AC49" s="8">
        <f t="shared" si="89"/>
        <v>0</v>
      </c>
      <c r="AD49" s="8">
        <f t="shared" si="89"/>
        <v>0</v>
      </c>
      <c r="AE49" s="8">
        <f t="shared" si="89"/>
        <v>0</v>
      </c>
      <c r="AF49" s="9">
        <f t="shared" si="89"/>
        <v>0</v>
      </c>
      <c r="AG49" s="2"/>
      <c r="AH49" s="81" t="str">
        <f>$D$49</f>
        <v>Motorcycle</v>
      </c>
      <c r="AI49" s="23" t="str">
        <f>$E$49</f>
        <v>&lt;200 CC</v>
      </c>
      <c r="AJ49" s="7">
        <f t="shared" si="15"/>
        <v>0</v>
      </c>
      <c r="AK49" s="8">
        <f t="shared" si="2"/>
        <v>0</v>
      </c>
      <c r="AL49" s="8">
        <f t="shared" si="3"/>
        <v>0</v>
      </c>
      <c r="AM49" s="8">
        <f t="shared" si="4"/>
        <v>0</v>
      </c>
      <c r="AN49" s="8">
        <f t="shared" si="5"/>
        <v>0</v>
      </c>
      <c r="AO49" s="8">
        <f t="shared" si="6"/>
        <v>0</v>
      </c>
      <c r="AP49" s="8">
        <f t="shared" si="7"/>
        <v>0</v>
      </c>
      <c r="AQ49" s="8">
        <f t="shared" si="8"/>
        <v>0</v>
      </c>
      <c r="AR49" s="8">
        <f t="shared" si="9"/>
        <v>0</v>
      </c>
      <c r="AS49" s="8">
        <f t="shared" si="10"/>
        <v>0</v>
      </c>
      <c r="AT49" s="8">
        <f t="shared" si="11"/>
        <v>0</v>
      </c>
      <c r="AU49" s="9">
        <f t="shared" si="12"/>
        <v>0</v>
      </c>
    </row>
    <row r="50" spans="1:47" x14ac:dyDescent="0.25">
      <c r="A50" s="48">
        <f>CHK!G50</f>
        <v>0</v>
      </c>
      <c r="B50" s="48">
        <f>CHK!H50</f>
        <v>0</v>
      </c>
      <c r="C50" s="48">
        <f>CHK!I50</f>
        <v>0</v>
      </c>
      <c r="D50" s="83"/>
      <c r="E50" s="24" t="s">
        <v>61</v>
      </c>
      <c r="F50" s="7">
        <f t="shared" ref="F50:Q50" si="90">F94+F138+F182+F226+F270+F314+F358+F402+F446</f>
        <v>0</v>
      </c>
      <c r="G50" s="8">
        <f t="shared" si="90"/>
        <v>0</v>
      </c>
      <c r="H50" s="8">
        <f t="shared" si="90"/>
        <v>0</v>
      </c>
      <c r="I50" s="8">
        <f t="shared" si="90"/>
        <v>0</v>
      </c>
      <c r="J50" s="8">
        <f t="shared" si="90"/>
        <v>0</v>
      </c>
      <c r="K50" s="8">
        <f t="shared" si="90"/>
        <v>0</v>
      </c>
      <c r="L50" s="8">
        <f t="shared" si="90"/>
        <v>0</v>
      </c>
      <c r="M50" s="8">
        <f t="shared" si="90"/>
        <v>0</v>
      </c>
      <c r="N50" s="8">
        <f t="shared" si="90"/>
        <v>0</v>
      </c>
      <c r="O50" s="8">
        <f t="shared" si="90"/>
        <v>0</v>
      </c>
      <c r="P50" s="8">
        <f t="shared" si="90"/>
        <v>0</v>
      </c>
      <c r="Q50" s="9">
        <f t="shared" si="90"/>
        <v>0</v>
      </c>
      <c r="R50" s="2"/>
      <c r="S50" s="83"/>
      <c r="T50" s="23" t="str">
        <f>$E$50</f>
        <v>&gt;200 CC</v>
      </c>
      <c r="U50" s="7">
        <f t="shared" ref="U50:AF50" si="91">U94+U138+U182+U226+U270+U314+U358+U402+U446</f>
        <v>0</v>
      </c>
      <c r="V50" s="8">
        <f t="shared" si="91"/>
        <v>0</v>
      </c>
      <c r="W50" s="8">
        <f t="shared" si="91"/>
        <v>0</v>
      </c>
      <c r="X50" s="8">
        <f t="shared" si="91"/>
        <v>0</v>
      </c>
      <c r="Y50" s="8">
        <f t="shared" si="91"/>
        <v>0</v>
      </c>
      <c r="Z50" s="8">
        <f t="shared" si="91"/>
        <v>0</v>
      </c>
      <c r="AA50" s="8">
        <f t="shared" si="91"/>
        <v>0</v>
      </c>
      <c r="AB50" s="8">
        <f t="shared" si="91"/>
        <v>0</v>
      </c>
      <c r="AC50" s="8">
        <f t="shared" si="91"/>
        <v>0</v>
      </c>
      <c r="AD50" s="8">
        <f t="shared" si="91"/>
        <v>0</v>
      </c>
      <c r="AE50" s="8">
        <f t="shared" si="91"/>
        <v>0</v>
      </c>
      <c r="AF50" s="9">
        <f t="shared" si="91"/>
        <v>0</v>
      </c>
      <c r="AG50" s="2"/>
      <c r="AH50" s="83"/>
      <c r="AI50" s="23" t="str">
        <f>$E$50</f>
        <v>&gt;200 CC</v>
      </c>
      <c r="AJ50" s="7">
        <f t="shared" si="15"/>
        <v>0</v>
      </c>
      <c r="AK50" s="8">
        <f t="shared" si="2"/>
        <v>0</v>
      </c>
      <c r="AL50" s="8">
        <f t="shared" si="3"/>
        <v>0</v>
      </c>
      <c r="AM50" s="8">
        <f t="shared" si="4"/>
        <v>0</v>
      </c>
      <c r="AN50" s="8">
        <f t="shared" si="5"/>
        <v>0</v>
      </c>
      <c r="AO50" s="8">
        <f t="shared" si="6"/>
        <v>0</v>
      </c>
      <c r="AP50" s="8">
        <f t="shared" si="7"/>
        <v>0</v>
      </c>
      <c r="AQ50" s="8">
        <f t="shared" si="8"/>
        <v>0</v>
      </c>
      <c r="AR50" s="8">
        <f t="shared" si="9"/>
        <v>0</v>
      </c>
      <c r="AS50" s="8">
        <f t="shared" si="10"/>
        <v>0</v>
      </c>
      <c r="AT50" s="8">
        <f t="shared" si="11"/>
        <v>0</v>
      </c>
      <c r="AU50" s="9">
        <f t="shared" si="12"/>
        <v>0</v>
      </c>
    </row>
    <row r="51" spans="1:47" x14ac:dyDescent="0.25">
      <c r="A51" s="48">
        <f>CHK!G51</f>
        <v>0</v>
      </c>
      <c r="B51" s="48">
        <f>CHK!H51</f>
        <v>0</v>
      </c>
      <c r="C51" s="48">
        <f>CHK!I51</f>
        <v>0</v>
      </c>
      <c r="D51" s="25" t="s">
        <v>53</v>
      </c>
      <c r="E51" s="26"/>
      <c r="F51" s="7">
        <f t="shared" ref="F51:Q51" si="92">F95+F139+F183+F227+F271+F315+F359+F403+F447</f>
        <v>0</v>
      </c>
      <c r="G51" s="8">
        <f t="shared" si="92"/>
        <v>0</v>
      </c>
      <c r="H51" s="8">
        <f t="shared" si="92"/>
        <v>0</v>
      </c>
      <c r="I51" s="8">
        <f t="shared" si="92"/>
        <v>0</v>
      </c>
      <c r="J51" s="8">
        <f t="shared" si="92"/>
        <v>0</v>
      </c>
      <c r="K51" s="8">
        <f t="shared" si="92"/>
        <v>0</v>
      </c>
      <c r="L51" s="8">
        <f t="shared" si="92"/>
        <v>0</v>
      </c>
      <c r="M51" s="8">
        <f t="shared" si="92"/>
        <v>0</v>
      </c>
      <c r="N51" s="8">
        <f t="shared" si="92"/>
        <v>0</v>
      </c>
      <c r="O51" s="8">
        <f t="shared" si="92"/>
        <v>0</v>
      </c>
      <c r="P51" s="8">
        <f t="shared" si="92"/>
        <v>0</v>
      </c>
      <c r="Q51" s="9">
        <f t="shared" si="92"/>
        <v>0</v>
      </c>
      <c r="R51" s="2"/>
      <c r="S51" s="25" t="str">
        <f>$D$51</f>
        <v>Others</v>
      </c>
      <c r="T51" s="26"/>
      <c r="U51" s="7">
        <f t="shared" ref="U51:AF51" si="93">U95+U139+U183+U227+U271+U315+U359+U403+U447</f>
        <v>0</v>
      </c>
      <c r="V51" s="8">
        <f t="shared" si="93"/>
        <v>0</v>
      </c>
      <c r="W51" s="8">
        <f t="shared" si="93"/>
        <v>0</v>
      </c>
      <c r="X51" s="8">
        <f t="shared" si="93"/>
        <v>0</v>
      </c>
      <c r="Y51" s="8">
        <f t="shared" si="93"/>
        <v>0</v>
      </c>
      <c r="Z51" s="8">
        <f t="shared" si="93"/>
        <v>0</v>
      </c>
      <c r="AA51" s="8">
        <f t="shared" si="93"/>
        <v>0</v>
      </c>
      <c r="AB51" s="8">
        <f t="shared" si="93"/>
        <v>0</v>
      </c>
      <c r="AC51" s="8">
        <f t="shared" si="93"/>
        <v>0</v>
      </c>
      <c r="AD51" s="8">
        <f t="shared" si="93"/>
        <v>0</v>
      </c>
      <c r="AE51" s="8">
        <f t="shared" si="93"/>
        <v>0</v>
      </c>
      <c r="AF51" s="9">
        <f t="shared" si="93"/>
        <v>0</v>
      </c>
      <c r="AG51" s="2"/>
      <c r="AH51" s="25" t="str">
        <f>$D$51</f>
        <v>Others</v>
      </c>
      <c r="AI51" s="26"/>
      <c r="AJ51" s="7">
        <f t="shared" si="15"/>
        <v>0</v>
      </c>
      <c r="AK51" s="8">
        <f t="shared" si="2"/>
        <v>0</v>
      </c>
      <c r="AL51" s="8">
        <f t="shared" si="3"/>
        <v>0</v>
      </c>
      <c r="AM51" s="8">
        <f t="shared" si="4"/>
        <v>0</v>
      </c>
      <c r="AN51" s="8">
        <f t="shared" si="5"/>
        <v>0</v>
      </c>
      <c r="AO51" s="8">
        <f t="shared" si="6"/>
        <v>0</v>
      </c>
      <c r="AP51" s="8">
        <f t="shared" si="7"/>
        <v>0</v>
      </c>
      <c r="AQ51" s="8">
        <f t="shared" si="8"/>
        <v>0</v>
      </c>
      <c r="AR51" s="8">
        <f t="shared" si="9"/>
        <v>0</v>
      </c>
      <c r="AS51" s="8">
        <f t="shared" si="10"/>
        <v>0</v>
      </c>
      <c r="AT51" s="8">
        <f t="shared" si="11"/>
        <v>0</v>
      </c>
      <c r="AU51" s="9">
        <f t="shared" si="12"/>
        <v>0</v>
      </c>
    </row>
    <row r="52" spans="1:47" x14ac:dyDescent="0.25">
      <c r="A52" s="48">
        <f>CHK!G52</f>
        <v>0</v>
      </c>
      <c r="B52" s="48">
        <f>CHK!H52</f>
        <v>0</v>
      </c>
      <c r="C52" s="48">
        <f>CHK!I52</f>
        <v>0</v>
      </c>
      <c r="D52" s="15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15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15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</row>
    <row r="53" spans="1:47" ht="15" customHeight="1" x14ac:dyDescent="0.25">
      <c r="A53" s="48">
        <f>CHK!G53</f>
        <v>0</v>
      </c>
      <c r="B53" s="48">
        <f>CHK!H53</f>
        <v>0</v>
      </c>
      <c r="C53" s="48">
        <f>CHK!I53</f>
        <v>0</v>
      </c>
      <c r="D53" s="18" t="s">
        <v>62</v>
      </c>
      <c r="E53" s="19"/>
      <c r="F53" s="32" t="str">
        <f>$F$9</f>
        <v>إجمالي الأقساط (Gross Premiums)</v>
      </c>
      <c r="G53" s="32"/>
      <c r="H53" s="32"/>
      <c r="I53" s="32" t="str">
        <f>F53</f>
        <v>إجمالي الأقساط (Gross Premiums)</v>
      </c>
      <c r="J53" s="32"/>
      <c r="K53" s="32"/>
      <c r="L53" s="32" t="str">
        <f>F53</f>
        <v>إجمالي الأقساط (Gross Premiums)</v>
      </c>
      <c r="M53" s="32"/>
      <c r="N53" s="32"/>
      <c r="O53" s="32" t="str">
        <f>F53</f>
        <v>إجمالي الأقساط (Gross Premiums)</v>
      </c>
      <c r="P53" s="32"/>
      <c r="Q53" s="32"/>
      <c r="R53" s="2"/>
      <c r="S53" s="18" t="str">
        <f>D53</f>
        <v xml:space="preserve">Abu Dhabi </v>
      </c>
      <c r="T53" s="19"/>
      <c r="U53" s="32" t="str">
        <f>$U$9</f>
        <v>عدد السيارات في كل فئة ( Number of Vehicles per category)</v>
      </c>
      <c r="V53" s="32"/>
      <c r="W53" s="32"/>
      <c r="X53" s="32" t="str">
        <f>U53</f>
        <v>عدد السيارات في كل فئة ( Number of Vehicles per category)</v>
      </c>
      <c r="Y53" s="32"/>
      <c r="Z53" s="32"/>
      <c r="AA53" s="32" t="str">
        <f>U53</f>
        <v>عدد السيارات في كل فئة ( Number of Vehicles per category)</v>
      </c>
      <c r="AB53" s="32"/>
      <c r="AC53" s="32"/>
      <c r="AD53" s="32" t="str">
        <f>U53</f>
        <v>عدد السيارات في كل فئة ( Number of Vehicles per category)</v>
      </c>
      <c r="AE53" s="32"/>
      <c r="AF53" s="32"/>
      <c r="AG53" s="2"/>
      <c r="AH53" s="18" t="str">
        <f>D53</f>
        <v xml:space="preserve">Abu Dhabi </v>
      </c>
      <c r="AI53" s="19"/>
      <c r="AJ53" s="32" t="str">
        <f>$AJ$9</f>
        <v xml:space="preserve">متوسط الأسعار المطبقة خلال شهر ( Average premiums applied within a month) </v>
      </c>
      <c r="AK53" s="32"/>
      <c r="AL53" s="32"/>
      <c r="AM53" s="32" t="str">
        <f>AJ53</f>
        <v xml:space="preserve">متوسط الأسعار المطبقة خلال شهر ( Average premiums applied within a month) </v>
      </c>
      <c r="AN53" s="32"/>
      <c r="AO53" s="32"/>
      <c r="AP53" s="32" t="str">
        <f>AJ53</f>
        <v xml:space="preserve">متوسط الأسعار المطبقة خلال شهر ( Average premiums applied within a month) </v>
      </c>
      <c r="AQ53" s="32"/>
      <c r="AR53" s="32"/>
      <c r="AS53" s="32" t="str">
        <f>AJ53</f>
        <v xml:space="preserve">متوسط الأسعار المطبقة خلال شهر ( Average premiums applied within a month) </v>
      </c>
      <c r="AT53" s="32"/>
      <c r="AU53" s="32"/>
    </row>
    <row r="54" spans="1:47" x14ac:dyDescent="0.25">
      <c r="A54" s="48">
        <f>CHK!G54</f>
        <v>0</v>
      </c>
      <c r="B54" s="48">
        <f>CHK!H54</f>
        <v>0</v>
      </c>
      <c r="C54" s="48">
        <f>CHK!I54</f>
        <v>0</v>
      </c>
      <c r="D54" s="84" t="s">
        <v>0</v>
      </c>
      <c r="E54" s="85"/>
      <c r="F54" s="20">
        <f>$F$10</f>
        <v>43739</v>
      </c>
      <c r="G54" s="21">
        <f>$G$10</f>
        <v>43770</v>
      </c>
      <c r="H54" s="21">
        <f>$H$10</f>
        <v>43800</v>
      </c>
      <c r="I54" s="21">
        <f>$I$10</f>
        <v>43556</v>
      </c>
      <c r="J54" s="21">
        <f>$J$10</f>
        <v>43586</v>
      </c>
      <c r="K54" s="21">
        <f>$K$10</f>
        <v>43617</v>
      </c>
      <c r="L54" s="21">
        <f>$L$10</f>
        <v>43647</v>
      </c>
      <c r="M54" s="21">
        <f>$M$10</f>
        <v>43678</v>
      </c>
      <c r="N54" s="21">
        <f>$N$10</f>
        <v>43709</v>
      </c>
      <c r="O54" s="21">
        <f>$O$10</f>
        <v>43739</v>
      </c>
      <c r="P54" s="21">
        <f>$P$10</f>
        <v>43770</v>
      </c>
      <c r="Q54" s="22">
        <f>$Q$10</f>
        <v>43800</v>
      </c>
      <c r="R54" s="2"/>
      <c r="S54" s="84" t="s">
        <v>0</v>
      </c>
      <c r="T54" s="85"/>
      <c r="U54" s="20">
        <f>$F$10</f>
        <v>43739</v>
      </c>
      <c r="V54" s="21">
        <f>$G$10</f>
        <v>43770</v>
      </c>
      <c r="W54" s="21">
        <f>$H$10</f>
        <v>43800</v>
      </c>
      <c r="X54" s="21">
        <f>$I$10</f>
        <v>43556</v>
      </c>
      <c r="Y54" s="21">
        <f>$J$10</f>
        <v>43586</v>
      </c>
      <c r="Z54" s="21">
        <f>$K$10</f>
        <v>43617</v>
      </c>
      <c r="AA54" s="21">
        <f>$L$10</f>
        <v>43647</v>
      </c>
      <c r="AB54" s="21">
        <f>$M$10</f>
        <v>43678</v>
      </c>
      <c r="AC54" s="21">
        <f>$N$10</f>
        <v>43709</v>
      </c>
      <c r="AD54" s="21">
        <f>$O$10</f>
        <v>43739</v>
      </c>
      <c r="AE54" s="21">
        <f>$P$10</f>
        <v>43770</v>
      </c>
      <c r="AF54" s="22">
        <f>$Q$10</f>
        <v>43800</v>
      </c>
      <c r="AG54" s="2"/>
      <c r="AH54" s="84" t="s">
        <v>0</v>
      </c>
      <c r="AI54" s="85"/>
      <c r="AJ54" s="20">
        <f>$F$10</f>
        <v>43739</v>
      </c>
      <c r="AK54" s="21">
        <f>$G$10</f>
        <v>43770</v>
      </c>
      <c r="AL54" s="21">
        <f>$H$10</f>
        <v>43800</v>
      </c>
      <c r="AM54" s="21">
        <f>$I$10</f>
        <v>43556</v>
      </c>
      <c r="AN54" s="21">
        <f>$J$10</f>
        <v>43586</v>
      </c>
      <c r="AO54" s="21">
        <f>$K$10</f>
        <v>43617</v>
      </c>
      <c r="AP54" s="21">
        <f>$L$10</f>
        <v>43647</v>
      </c>
      <c r="AQ54" s="21">
        <f>$M$10</f>
        <v>43678</v>
      </c>
      <c r="AR54" s="21">
        <f>$N$10</f>
        <v>43709</v>
      </c>
      <c r="AS54" s="21">
        <f>$O$10</f>
        <v>43739</v>
      </c>
      <c r="AT54" s="21">
        <f>$P$10</f>
        <v>43770</v>
      </c>
      <c r="AU54" s="22">
        <f>$Q$10</f>
        <v>43800</v>
      </c>
    </row>
    <row r="55" spans="1:47" x14ac:dyDescent="0.25">
      <c r="A55" s="48">
        <f>CHK!G55</f>
        <v>0</v>
      </c>
      <c r="B55" s="48">
        <f>CHK!H55</f>
        <v>0</v>
      </c>
      <c r="C55" s="48" t="str">
        <f>CHK!I55</f>
        <v>OK</v>
      </c>
      <c r="D55" s="81" t="str">
        <f>$D$11</f>
        <v>Salon- Private</v>
      </c>
      <c r="E55" s="23" t="str">
        <f>$E$11</f>
        <v>4 Cylinder</v>
      </c>
      <c r="F55" s="28"/>
      <c r="G55" s="29"/>
      <c r="H55" s="29"/>
      <c r="I55"/>
      <c r="J55" s="29"/>
      <c r="K55" s="29"/>
      <c r="L55" s="29"/>
      <c r="M55" s="29"/>
      <c r="N55" s="29"/>
      <c r="O55" s="29"/>
      <c r="P55" s="29"/>
      <c r="Q55" s="30"/>
      <c r="R55" s="2"/>
      <c r="S55" s="81" t="str">
        <f>$D$11</f>
        <v>Salon- Private</v>
      </c>
      <c r="T55" s="23" t="str">
        <f>$E$11</f>
        <v>4 Cylinder</v>
      </c>
      <c r="U55" s="28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30"/>
      <c r="AG55" s="2"/>
      <c r="AH55" s="81" t="str">
        <f>$D$11</f>
        <v>Salon- Private</v>
      </c>
      <c r="AI55" s="23" t="str">
        <f>$E$11</f>
        <v>4 Cylinder</v>
      </c>
      <c r="AJ55" s="4">
        <f>IFERROR(F55/U55,0)</f>
        <v>0</v>
      </c>
      <c r="AK55" s="5">
        <f t="shared" ref="AK55:AK95" si="94">IFERROR(G55/V55,0)</f>
        <v>0</v>
      </c>
      <c r="AL55" s="5">
        <f t="shared" ref="AL55:AL95" si="95">IFERROR(H55/W55,0)</f>
        <v>0</v>
      </c>
      <c r="AM55" s="5">
        <f t="shared" ref="AM55:AM95" si="96">IFERROR(I55/X55,0)</f>
        <v>0</v>
      </c>
      <c r="AN55" s="5">
        <f t="shared" ref="AN55:AN95" si="97">IFERROR(J55/Y55,0)</f>
        <v>0</v>
      </c>
      <c r="AO55" s="5">
        <f t="shared" ref="AO55:AO95" si="98">IFERROR(K55/Z55,0)</f>
        <v>0</v>
      </c>
      <c r="AP55" s="5">
        <f t="shared" ref="AP55:AP95" si="99">IFERROR(L55/AA55,0)</f>
        <v>0</v>
      </c>
      <c r="AQ55" s="5">
        <f t="shared" ref="AQ55:AQ95" si="100">IFERROR(M55/AB55,0)</f>
        <v>0</v>
      </c>
      <c r="AR55" s="5">
        <f t="shared" ref="AR55:AR95" si="101">IFERROR(N55/AC55,0)</f>
        <v>0</v>
      </c>
      <c r="AS55" s="5">
        <f t="shared" ref="AS55:AS95" si="102">IFERROR(O55/AD55,0)</f>
        <v>0</v>
      </c>
      <c r="AT55" s="5">
        <f t="shared" ref="AT55:AT95" si="103">IFERROR(P55/AE55,0)</f>
        <v>0</v>
      </c>
      <c r="AU55" s="6">
        <f t="shared" ref="AU55:AU95" si="104">IFERROR(Q55/AF55,0)</f>
        <v>0</v>
      </c>
    </row>
    <row r="56" spans="1:47" x14ac:dyDescent="0.25">
      <c r="A56" s="48">
        <f>CHK!G56</f>
        <v>0</v>
      </c>
      <c r="B56" s="48">
        <f>CHK!H56</f>
        <v>0</v>
      </c>
      <c r="C56" s="48" t="str">
        <f>CHK!I56</f>
        <v>OK</v>
      </c>
      <c r="D56" s="82"/>
      <c r="E56" s="23" t="str">
        <f>$E$12</f>
        <v>6 Cylinder</v>
      </c>
      <c r="F56" s="28"/>
      <c r="G56" s="29"/>
      <c r="H56" s="29"/>
      <c r="I56" s="29"/>
      <c r="J56" s="47"/>
      <c r="K56" s="29"/>
      <c r="L56" s="29"/>
      <c r="M56" s="29"/>
      <c r="N56" s="29"/>
      <c r="O56" s="29"/>
      <c r="P56" s="29"/>
      <c r="Q56" s="30"/>
      <c r="R56" s="2"/>
      <c r="S56" s="82"/>
      <c r="T56" s="23" t="str">
        <f>$E$12</f>
        <v>6 Cylinder</v>
      </c>
      <c r="U56" s="28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30"/>
      <c r="AG56" s="2"/>
      <c r="AH56" s="82"/>
      <c r="AI56" s="23" t="str">
        <f>$E$12</f>
        <v>6 Cylinder</v>
      </c>
      <c r="AJ56" s="4">
        <f t="shared" ref="AJ56:AJ95" si="105">IFERROR(F56/U56,0)</f>
        <v>0</v>
      </c>
      <c r="AK56" s="5">
        <f t="shared" si="94"/>
        <v>0</v>
      </c>
      <c r="AL56" s="5">
        <f t="shared" si="95"/>
        <v>0</v>
      </c>
      <c r="AM56" s="5">
        <f t="shared" si="96"/>
        <v>0</v>
      </c>
      <c r="AN56" s="5">
        <f t="shared" si="97"/>
        <v>0</v>
      </c>
      <c r="AO56" s="5">
        <f t="shared" si="98"/>
        <v>0</v>
      </c>
      <c r="AP56" s="5">
        <f t="shared" si="99"/>
        <v>0</v>
      </c>
      <c r="AQ56" s="5">
        <f t="shared" si="100"/>
        <v>0</v>
      </c>
      <c r="AR56" s="5">
        <f t="shared" si="101"/>
        <v>0</v>
      </c>
      <c r="AS56" s="5">
        <f t="shared" si="102"/>
        <v>0</v>
      </c>
      <c r="AT56" s="5">
        <f t="shared" si="103"/>
        <v>0</v>
      </c>
      <c r="AU56" s="6">
        <f t="shared" si="104"/>
        <v>0</v>
      </c>
    </row>
    <row r="57" spans="1:47" x14ac:dyDescent="0.25">
      <c r="A57" s="48">
        <f>CHK!G57</f>
        <v>0</v>
      </c>
      <c r="B57" s="48">
        <f>CHK!H57</f>
        <v>0</v>
      </c>
      <c r="C57" s="48" t="str">
        <f>CHK!I57</f>
        <v>OK</v>
      </c>
      <c r="D57" s="82"/>
      <c r="E57" s="23" t="str">
        <f>$E$13</f>
        <v>8 Cylinder</v>
      </c>
      <c r="F57" s="28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30"/>
      <c r="R57" s="2"/>
      <c r="S57" s="82"/>
      <c r="T57" s="23" t="str">
        <f>$E$13</f>
        <v>8 Cylinder</v>
      </c>
      <c r="U57" s="28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30"/>
      <c r="AG57" s="2"/>
      <c r="AH57" s="82"/>
      <c r="AI57" s="23" t="str">
        <f>$E$13</f>
        <v>8 Cylinder</v>
      </c>
      <c r="AJ57" s="4">
        <f t="shared" si="105"/>
        <v>0</v>
      </c>
      <c r="AK57" s="5">
        <f t="shared" si="94"/>
        <v>0</v>
      </c>
      <c r="AL57" s="5">
        <f t="shared" si="95"/>
        <v>0</v>
      </c>
      <c r="AM57" s="5">
        <f t="shared" si="96"/>
        <v>0</v>
      </c>
      <c r="AN57" s="5">
        <f t="shared" si="97"/>
        <v>0</v>
      </c>
      <c r="AO57" s="5">
        <f t="shared" si="98"/>
        <v>0</v>
      </c>
      <c r="AP57" s="5">
        <f t="shared" si="99"/>
        <v>0</v>
      </c>
      <c r="AQ57" s="5">
        <f t="shared" si="100"/>
        <v>0</v>
      </c>
      <c r="AR57" s="5">
        <f t="shared" si="101"/>
        <v>0</v>
      </c>
      <c r="AS57" s="5">
        <f t="shared" si="102"/>
        <v>0</v>
      </c>
      <c r="AT57" s="5">
        <f t="shared" si="103"/>
        <v>0</v>
      </c>
      <c r="AU57" s="6">
        <f t="shared" si="104"/>
        <v>0</v>
      </c>
    </row>
    <row r="58" spans="1:47" x14ac:dyDescent="0.25">
      <c r="A58" s="48">
        <f>CHK!G58</f>
        <v>0</v>
      </c>
      <c r="B58" s="48">
        <f>CHK!H58</f>
        <v>0</v>
      </c>
      <c r="C58" s="48" t="str">
        <f>CHK!I58</f>
        <v>OK</v>
      </c>
      <c r="D58" s="83"/>
      <c r="E58" s="23" t="str">
        <f>$E$14</f>
        <v>&gt;8 Cylinders</v>
      </c>
      <c r="F58" s="28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30"/>
      <c r="R58" s="2"/>
      <c r="S58" s="83"/>
      <c r="T58" s="23" t="str">
        <f>$E$14</f>
        <v>&gt;8 Cylinders</v>
      </c>
      <c r="U58" s="28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30"/>
      <c r="AG58" s="2"/>
      <c r="AH58" s="83"/>
      <c r="AI58" s="23" t="str">
        <f>$E$14</f>
        <v>&gt;8 Cylinders</v>
      </c>
      <c r="AJ58" s="4">
        <f t="shared" si="105"/>
        <v>0</v>
      </c>
      <c r="AK58" s="5">
        <f t="shared" si="94"/>
        <v>0</v>
      </c>
      <c r="AL58" s="5">
        <f t="shared" si="95"/>
        <v>0</v>
      </c>
      <c r="AM58" s="5">
        <f t="shared" si="96"/>
        <v>0</v>
      </c>
      <c r="AN58" s="5">
        <f t="shared" si="97"/>
        <v>0</v>
      </c>
      <c r="AO58" s="5">
        <f t="shared" si="98"/>
        <v>0</v>
      </c>
      <c r="AP58" s="5">
        <f t="shared" si="99"/>
        <v>0</v>
      </c>
      <c r="AQ58" s="5">
        <f t="shared" si="100"/>
        <v>0</v>
      </c>
      <c r="AR58" s="5">
        <f t="shared" si="101"/>
        <v>0</v>
      </c>
      <c r="AS58" s="5">
        <f t="shared" si="102"/>
        <v>0</v>
      </c>
      <c r="AT58" s="5">
        <f t="shared" si="103"/>
        <v>0</v>
      </c>
      <c r="AU58" s="6">
        <f t="shared" si="104"/>
        <v>0</v>
      </c>
    </row>
    <row r="59" spans="1:47" ht="15.75" customHeight="1" x14ac:dyDescent="0.25">
      <c r="A59" s="48">
        <f>CHK!G59</f>
        <v>0</v>
      </c>
      <c r="B59" s="48">
        <f>CHK!H59</f>
        <v>0</v>
      </c>
      <c r="C59" s="48" t="str">
        <f>CHK!I59</f>
        <v>OK</v>
      </c>
      <c r="D59" s="81" t="str">
        <f>$D$15</f>
        <v>Salon - Commercial</v>
      </c>
      <c r="E59" s="23" t="str">
        <f>$E$15</f>
        <v>4 Cylinder</v>
      </c>
      <c r="F59" s="28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30"/>
      <c r="R59" s="2"/>
      <c r="S59" s="81" t="str">
        <f>$D$15</f>
        <v>Salon - Commercial</v>
      </c>
      <c r="T59" s="23" t="str">
        <f>$E$15</f>
        <v>4 Cylinder</v>
      </c>
      <c r="U59" s="28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30"/>
      <c r="AG59" s="2"/>
      <c r="AH59" s="81" t="str">
        <f>$D$15</f>
        <v>Salon - Commercial</v>
      </c>
      <c r="AI59" s="23" t="str">
        <f>$E$15</f>
        <v>4 Cylinder</v>
      </c>
      <c r="AJ59" s="4">
        <f t="shared" si="105"/>
        <v>0</v>
      </c>
      <c r="AK59" s="5">
        <f t="shared" si="94"/>
        <v>0</v>
      </c>
      <c r="AL59" s="5">
        <f t="shared" si="95"/>
        <v>0</v>
      </c>
      <c r="AM59" s="5">
        <f t="shared" si="96"/>
        <v>0</v>
      </c>
      <c r="AN59" s="5">
        <f t="shared" si="97"/>
        <v>0</v>
      </c>
      <c r="AO59" s="5">
        <f t="shared" si="98"/>
        <v>0</v>
      </c>
      <c r="AP59" s="5">
        <f t="shared" si="99"/>
        <v>0</v>
      </c>
      <c r="AQ59" s="5">
        <f t="shared" si="100"/>
        <v>0</v>
      </c>
      <c r="AR59" s="5">
        <f t="shared" si="101"/>
        <v>0</v>
      </c>
      <c r="AS59" s="5">
        <f t="shared" si="102"/>
        <v>0</v>
      </c>
      <c r="AT59" s="5">
        <f t="shared" si="103"/>
        <v>0</v>
      </c>
      <c r="AU59" s="6">
        <f t="shared" si="104"/>
        <v>0</v>
      </c>
    </row>
    <row r="60" spans="1:47" x14ac:dyDescent="0.25">
      <c r="A60" s="48">
        <f>CHK!G60</f>
        <v>0</v>
      </c>
      <c r="B60" s="48">
        <f>CHK!H60</f>
        <v>0</v>
      </c>
      <c r="C60" s="48" t="str">
        <f>CHK!I60</f>
        <v>OK</v>
      </c>
      <c r="D60" s="82"/>
      <c r="E60" s="23" t="str">
        <f>$E$16</f>
        <v>6 Cylinder</v>
      </c>
      <c r="F60" s="28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30"/>
      <c r="R60" s="2"/>
      <c r="S60" s="82"/>
      <c r="T60" s="23" t="str">
        <f>$E$16</f>
        <v>6 Cylinder</v>
      </c>
      <c r="U60" s="28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30"/>
      <c r="AG60" s="2"/>
      <c r="AH60" s="82"/>
      <c r="AI60" s="23" t="str">
        <f>$E$16</f>
        <v>6 Cylinder</v>
      </c>
      <c r="AJ60" s="4">
        <f t="shared" si="105"/>
        <v>0</v>
      </c>
      <c r="AK60" s="5">
        <f t="shared" si="94"/>
        <v>0</v>
      </c>
      <c r="AL60" s="5">
        <f t="shared" si="95"/>
        <v>0</v>
      </c>
      <c r="AM60" s="5">
        <f t="shared" si="96"/>
        <v>0</v>
      </c>
      <c r="AN60" s="5">
        <f t="shared" si="97"/>
        <v>0</v>
      </c>
      <c r="AO60" s="5">
        <f t="shared" si="98"/>
        <v>0</v>
      </c>
      <c r="AP60" s="5">
        <f t="shared" si="99"/>
        <v>0</v>
      </c>
      <c r="AQ60" s="5">
        <f t="shared" si="100"/>
        <v>0</v>
      </c>
      <c r="AR60" s="5">
        <f t="shared" si="101"/>
        <v>0</v>
      </c>
      <c r="AS60" s="5">
        <f t="shared" si="102"/>
        <v>0</v>
      </c>
      <c r="AT60" s="5">
        <f t="shared" si="103"/>
        <v>0</v>
      </c>
      <c r="AU60" s="6">
        <f t="shared" si="104"/>
        <v>0</v>
      </c>
    </row>
    <row r="61" spans="1:47" x14ac:dyDescent="0.25">
      <c r="A61" s="48">
        <f>CHK!G61</f>
        <v>0</v>
      </c>
      <c r="B61" s="48">
        <f>CHK!H61</f>
        <v>0</v>
      </c>
      <c r="C61" s="48" t="str">
        <f>CHK!I61</f>
        <v>OK</v>
      </c>
      <c r="D61" s="82"/>
      <c r="E61" s="23" t="str">
        <f>$E$17</f>
        <v>8 Cylinder</v>
      </c>
      <c r="F61" s="28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30"/>
      <c r="R61" s="2"/>
      <c r="S61" s="82"/>
      <c r="T61" s="23" t="str">
        <f>$E$17</f>
        <v>8 Cylinder</v>
      </c>
      <c r="U61" s="28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30"/>
      <c r="AG61" s="2"/>
      <c r="AH61" s="82"/>
      <c r="AI61" s="23" t="str">
        <f>$E$17</f>
        <v>8 Cylinder</v>
      </c>
      <c r="AJ61" s="4">
        <f t="shared" si="105"/>
        <v>0</v>
      </c>
      <c r="AK61" s="5">
        <f t="shared" si="94"/>
        <v>0</v>
      </c>
      <c r="AL61" s="5">
        <f t="shared" si="95"/>
        <v>0</v>
      </c>
      <c r="AM61" s="5">
        <f t="shared" si="96"/>
        <v>0</v>
      </c>
      <c r="AN61" s="5">
        <f t="shared" si="97"/>
        <v>0</v>
      </c>
      <c r="AO61" s="5">
        <f t="shared" si="98"/>
        <v>0</v>
      </c>
      <c r="AP61" s="5">
        <f t="shared" si="99"/>
        <v>0</v>
      </c>
      <c r="AQ61" s="5">
        <f t="shared" si="100"/>
        <v>0</v>
      </c>
      <c r="AR61" s="5">
        <f t="shared" si="101"/>
        <v>0</v>
      </c>
      <c r="AS61" s="5">
        <f t="shared" si="102"/>
        <v>0</v>
      </c>
      <c r="AT61" s="5">
        <f t="shared" si="103"/>
        <v>0</v>
      </c>
      <c r="AU61" s="6">
        <f t="shared" si="104"/>
        <v>0</v>
      </c>
    </row>
    <row r="62" spans="1:47" x14ac:dyDescent="0.25">
      <c r="A62" s="48">
        <f>CHK!G62</f>
        <v>0</v>
      </c>
      <c r="B62" s="48">
        <f>CHK!H62</f>
        <v>0</v>
      </c>
      <c r="C62" s="48" t="str">
        <f>CHK!I62</f>
        <v>OK</v>
      </c>
      <c r="D62" s="83"/>
      <c r="E62" s="23" t="str">
        <f>$E$18</f>
        <v>&gt;8 Cylinders</v>
      </c>
      <c r="F62" s="28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30"/>
      <c r="R62" s="2"/>
      <c r="S62" s="83"/>
      <c r="T62" s="23" t="str">
        <f>$E$18</f>
        <v>&gt;8 Cylinders</v>
      </c>
      <c r="U62" s="28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30"/>
      <c r="AG62" s="2"/>
      <c r="AH62" s="83"/>
      <c r="AI62" s="23" t="str">
        <f>$E$18</f>
        <v>&gt;8 Cylinders</v>
      </c>
      <c r="AJ62" s="4">
        <f t="shared" si="105"/>
        <v>0</v>
      </c>
      <c r="AK62" s="5">
        <f t="shared" si="94"/>
        <v>0</v>
      </c>
      <c r="AL62" s="5">
        <f t="shared" si="95"/>
        <v>0</v>
      </c>
      <c r="AM62" s="5">
        <f t="shared" si="96"/>
        <v>0</v>
      </c>
      <c r="AN62" s="5">
        <f t="shared" si="97"/>
        <v>0</v>
      </c>
      <c r="AO62" s="5">
        <f t="shared" si="98"/>
        <v>0</v>
      </c>
      <c r="AP62" s="5">
        <f t="shared" si="99"/>
        <v>0</v>
      </c>
      <c r="AQ62" s="5">
        <f t="shared" si="100"/>
        <v>0</v>
      </c>
      <c r="AR62" s="5">
        <f t="shared" si="101"/>
        <v>0</v>
      </c>
      <c r="AS62" s="5">
        <f t="shared" si="102"/>
        <v>0</v>
      </c>
      <c r="AT62" s="5">
        <f t="shared" si="103"/>
        <v>0</v>
      </c>
      <c r="AU62" s="6">
        <f t="shared" si="104"/>
        <v>0</v>
      </c>
    </row>
    <row r="63" spans="1:47" ht="15.75" customHeight="1" x14ac:dyDescent="0.25">
      <c r="A63" s="48">
        <f>CHK!G63</f>
        <v>0</v>
      </c>
      <c r="B63" s="48">
        <f>CHK!H63</f>
        <v>0</v>
      </c>
      <c r="C63" s="48" t="str">
        <f>CHK!I63</f>
        <v>OK</v>
      </c>
      <c r="D63" s="81" t="str">
        <f>$D$19</f>
        <v>Jeeps (4x4) Private</v>
      </c>
      <c r="E63" s="23" t="str">
        <f>$E$19</f>
        <v>4 Cylinder</v>
      </c>
      <c r="F63" s="28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30"/>
      <c r="R63" s="2"/>
      <c r="S63" s="81" t="str">
        <f>$D$19</f>
        <v>Jeeps (4x4) Private</v>
      </c>
      <c r="T63" s="23" t="str">
        <f>$E$19</f>
        <v>4 Cylinder</v>
      </c>
      <c r="U63" s="28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30"/>
      <c r="AG63" s="2"/>
      <c r="AH63" s="81" t="str">
        <f>$D$19</f>
        <v>Jeeps (4x4) Private</v>
      </c>
      <c r="AI63" s="23" t="str">
        <f>$E$19</f>
        <v>4 Cylinder</v>
      </c>
      <c r="AJ63" s="4">
        <f t="shared" si="105"/>
        <v>0</v>
      </c>
      <c r="AK63" s="5">
        <f t="shared" si="94"/>
        <v>0</v>
      </c>
      <c r="AL63" s="5">
        <f t="shared" si="95"/>
        <v>0</v>
      </c>
      <c r="AM63" s="5">
        <f t="shared" si="96"/>
        <v>0</v>
      </c>
      <c r="AN63" s="5">
        <f t="shared" si="97"/>
        <v>0</v>
      </c>
      <c r="AO63" s="5">
        <f t="shared" si="98"/>
        <v>0</v>
      </c>
      <c r="AP63" s="5">
        <f t="shared" si="99"/>
        <v>0</v>
      </c>
      <c r="AQ63" s="5">
        <f t="shared" si="100"/>
        <v>0</v>
      </c>
      <c r="AR63" s="5">
        <f t="shared" si="101"/>
        <v>0</v>
      </c>
      <c r="AS63" s="5">
        <f t="shared" si="102"/>
        <v>0</v>
      </c>
      <c r="AT63" s="5">
        <f t="shared" si="103"/>
        <v>0</v>
      </c>
      <c r="AU63" s="6">
        <f t="shared" si="104"/>
        <v>0</v>
      </c>
    </row>
    <row r="64" spans="1:47" x14ac:dyDescent="0.25">
      <c r="A64" s="48">
        <f>CHK!G64</f>
        <v>0</v>
      </c>
      <c r="B64" s="48">
        <f>CHK!H64</f>
        <v>0</v>
      </c>
      <c r="C64" s="48" t="str">
        <f>CHK!I64</f>
        <v>OK</v>
      </c>
      <c r="D64" s="82"/>
      <c r="E64" s="23" t="str">
        <f>$E$20</f>
        <v>6 Cylinder</v>
      </c>
      <c r="F64" s="28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30"/>
      <c r="R64" s="2"/>
      <c r="S64" s="82"/>
      <c r="T64" s="23" t="str">
        <f>$E$20</f>
        <v>6 Cylinder</v>
      </c>
      <c r="U64" s="28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30"/>
      <c r="AG64" s="2"/>
      <c r="AH64" s="82"/>
      <c r="AI64" s="23" t="str">
        <f>$E$20</f>
        <v>6 Cylinder</v>
      </c>
      <c r="AJ64" s="4">
        <f t="shared" si="105"/>
        <v>0</v>
      </c>
      <c r="AK64" s="5">
        <f t="shared" si="94"/>
        <v>0</v>
      </c>
      <c r="AL64" s="5">
        <f t="shared" si="95"/>
        <v>0</v>
      </c>
      <c r="AM64" s="5">
        <f t="shared" si="96"/>
        <v>0</v>
      </c>
      <c r="AN64" s="5">
        <f t="shared" si="97"/>
        <v>0</v>
      </c>
      <c r="AO64" s="5">
        <f t="shared" si="98"/>
        <v>0</v>
      </c>
      <c r="AP64" s="5">
        <f t="shared" si="99"/>
        <v>0</v>
      </c>
      <c r="AQ64" s="5">
        <f t="shared" si="100"/>
        <v>0</v>
      </c>
      <c r="AR64" s="5">
        <f t="shared" si="101"/>
        <v>0</v>
      </c>
      <c r="AS64" s="5">
        <f t="shared" si="102"/>
        <v>0</v>
      </c>
      <c r="AT64" s="5">
        <f t="shared" si="103"/>
        <v>0</v>
      </c>
      <c r="AU64" s="6">
        <f t="shared" si="104"/>
        <v>0</v>
      </c>
    </row>
    <row r="65" spans="1:47" x14ac:dyDescent="0.25">
      <c r="A65" s="48">
        <f>CHK!G65</f>
        <v>0</v>
      </c>
      <c r="B65" s="48">
        <f>CHK!H65</f>
        <v>0</v>
      </c>
      <c r="C65" s="48" t="str">
        <f>CHK!I65</f>
        <v>OK</v>
      </c>
      <c r="D65" s="82"/>
      <c r="E65" s="23" t="str">
        <f>$E$21</f>
        <v>8 Cylinder</v>
      </c>
      <c r="F65" s="28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"/>
      <c r="S65" s="82"/>
      <c r="T65" s="23" t="str">
        <f>$E$21</f>
        <v>8 Cylinder</v>
      </c>
      <c r="U65" s="28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30"/>
      <c r="AG65" s="2"/>
      <c r="AH65" s="82"/>
      <c r="AI65" s="23" t="str">
        <f>$E$21</f>
        <v>8 Cylinder</v>
      </c>
      <c r="AJ65" s="4">
        <f t="shared" si="105"/>
        <v>0</v>
      </c>
      <c r="AK65" s="5">
        <f t="shared" si="94"/>
        <v>0</v>
      </c>
      <c r="AL65" s="5">
        <f t="shared" si="95"/>
        <v>0</v>
      </c>
      <c r="AM65" s="5">
        <f t="shared" si="96"/>
        <v>0</v>
      </c>
      <c r="AN65" s="5">
        <f t="shared" si="97"/>
        <v>0</v>
      </c>
      <c r="AO65" s="5">
        <f t="shared" si="98"/>
        <v>0</v>
      </c>
      <c r="AP65" s="5">
        <f t="shared" si="99"/>
        <v>0</v>
      </c>
      <c r="AQ65" s="5">
        <f t="shared" si="100"/>
        <v>0</v>
      </c>
      <c r="AR65" s="5">
        <f t="shared" si="101"/>
        <v>0</v>
      </c>
      <c r="AS65" s="5">
        <f t="shared" si="102"/>
        <v>0</v>
      </c>
      <c r="AT65" s="5">
        <f t="shared" si="103"/>
        <v>0</v>
      </c>
      <c r="AU65" s="6">
        <f t="shared" si="104"/>
        <v>0</v>
      </c>
    </row>
    <row r="66" spans="1:47" x14ac:dyDescent="0.25">
      <c r="A66" s="48">
        <f>CHK!G66</f>
        <v>0</v>
      </c>
      <c r="B66" s="48">
        <f>CHK!H66</f>
        <v>0</v>
      </c>
      <c r="C66" s="48" t="str">
        <f>CHK!I66</f>
        <v>OK</v>
      </c>
      <c r="D66" s="83"/>
      <c r="E66" s="23" t="str">
        <f>$E$22</f>
        <v>&gt;8 Cylinders</v>
      </c>
      <c r="F66" s="28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"/>
      <c r="S66" s="83"/>
      <c r="T66" s="23" t="str">
        <f>$E$22</f>
        <v>&gt;8 Cylinders</v>
      </c>
      <c r="U66" s="28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30"/>
      <c r="AG66" s="2"/>
      <c r="AH66" s="83"/>
      <c r="AI66" s="23" t="str">
        <f>$E$22</f>
        <v>&gt;8 Cylinders</v>
      </c>
      <c r="AJ66" s="4">
        <f t="shared" si="105"/>
        <v>0</v>
      </c>
      <c r="AK66" s="5">
        <f t="shared" si="94"/>
        <v>0</v>
      </c>
      <c r="AL66" s="5">
        <f t="shared" si="95"/>
        <v>0</v>
      </c>
      <c r="AM66" s="5">
        <f t="shared" si="96"/>
        <v>0</v>
      </c>
      <c r="AN66" s="5">
        <f t="shared" si="97"/>
        <v>0</v>
      </c>
      <c r="AO66" s="5">
        <f t="shared" si="98"/>
        <v>0</v>
      </c>
      <c r="AP66" s="5">
        <f t="shared" si="99"/>
        <v>0</v>
      </c>
      <c r="AQ66" s="5">
        <f t="shared" si="100"/>
        <v>0</v>
      </c>
      <c r="AR66" s="5">
        <f t="shared" si="101"/>
        <v>0</v>
      </c>
      <c r="AS66" s="5">
        <f t="shared" si="102"/>
        <v>0</v>
      </c>
      <c r="AT66" s="5">
        <f t="shared" si="103"/>
        <v>0</v>
      </c>
      <c r="AU66" s="6">
        <f t="shared" si="104"/>
        <v>0</v>
      </c>
    </row>
    <row r="67" spans="1:47" ht="15.75" customHeight="1" x14ac:dyDescent="0.25">
      <c r="A67" s="48">
        <f>CHK!G67</f>
        <v>0</v>
      </c>
      <c r="B67" s="48">
        <f>CHK!H67</f>
        <v>0</v>
      </c>
      <c r="C67" s="48" t="str">
        <f>CHK!I67</f>
        <v>OK</v>
      </c>
      <c r="D67" s="81" t="str">
        <f>$D$23</f>
        <v>Jeeps (4x4) Commercial</v>
      </c>
      <c r="E67" s="23" t="str">
        <f>$E$23</f>
        <v>4 Cylinder</v>
      </c>
      <c r="F67" s="28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"/>
      <c r="S67" s="81" t="str">
        <f>$D$23</f>
        <v>Jeeps (4x4) Commercial</v>
      </c>
      <c r="T67" s="23" t="str">
        <f>$E$23</f>
        <v>4 Cylinder</v>
      </c>
      <c r="U67" s="28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30"/>
      <c r="AG67" s="2"/>
      <c r="AH67" s="81" t="str">
        <f>$D$23</f>
        <v>Jeeps (4x4) Commercial</v>
      </c>
      <c r="AI67" s="23" t="str">
        <f>$E$23</f>
        <v>4 Cylinder</v>
      </c>
      <c r="AJ67" s="4">
        <f t="shared" si="105"/>
        <v>0</v>
      </c>
      <c r="AK67" s="5">
        <f t="shared" si="94"/>
        <v>0</v>
      </c>
      <c r="AL67" s="5">
        <f t="shared" si="95"/>
        <v>0</v>
      </c>
      <c r="AM67" s="5">
        <f t="shared" si="96"/>
        <v>0</v>
      </c>
      <c r="AN67" s="5">
        <f t="shared" si="97"/>
        <v>0</v>
      </c>
      <c r="AO67" s="5">
        <f t="shared" si="98"/>
        <v>0</v>
      </c>
      <c r="AP67" s="5">
        <f t="shared" si="99"/>
        <v>0</v>
      </c>
      <c r="AQ67" s="5">
        <f t="shared" si="100"/>
        <v>0</v>
      </c>
      <c r="AR67" s="5">
        <f t="shared" si="101"/>
        <v>0</v>
      </c>
      <c r="AS67" s="5">
        <f t="shared" si="102"/>
        <v>0</v>
      </c>
      <c r="AT67" s="5">
        <f t="shared" si="103"/>
        <v>0</v>
      </c>
      <c r="AU67" s="6">
        <f t="shared" si="104"/>
        <v>0</v>
      </c>
    </row>
    <row r="68" spans="1:47" x14ac:dyDescent="0.25">
      <c r="A68" s="48">
        <f>CHK!G68</f>
        <v>0</v>
      </c>
      <c r="B68" s="48">
        <f>CHK!H68</f>
        <v>0</v>
      </c>
      <c r="C68" s="48" t="str">
        <f>CHK!I68</f>
        <v>OK</v>
      </c>
      <c r="D68" s="82"/>
      <c r="E68" s="23" t="str">
        <f>$E$24</f>
        <v>6 Cylinder</v>
      </c>
      <c r="F68" s="28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30"/>
      <c r="R68" s="2"/>
      <c r="S68" s="82"/>
      <c r="T68" s="23" t="str">
        <f>$E$24</f>
        <v>6 Cylinder</v>
      </c>
      <c r="U68" s="28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30"/>
      <c r="AG68" s="2"/>
      <c r="AH68" s="82"/>
      <c r="AI68" s="23" t="str">
        <f>$E$24</f>
        <v>6 Cylinder</v>
      </c>
      <c r="AJ68" s="4">
        <f t="shared" si="105"/>
        <v>0</v>
      </c>
      <c r="AK68" s="5">
        <f t="shared" si="94"/>
        <v>0</v>
      </c>
      <c r="AL68" s="5">
        <f t="shared" si="95"/>
        <v>0</v>
      </c>
      <c r="AM68" s="5">
        <f t="shared" si="96"/>
        <v>0</v>
      </c>
      <c r="AN68" s="5">
        <f t="shared" si="97"/>
        <v>0</v>
      </c>
      <c r="AO68" s="5">
        <f t="shared" si="98"/>
        <v>0</v>
      </c>
      <c r="AP68" s="5">
        <f t="shared" si="99"/>
        <v>0</v>
      </c>
      <c r="AQ68" s="5">
        <f t="shared" si="100"/>
        <v>0</v>
      </c>
      <c r="AR68" s="5">
        <f t="shared" si="101"/>
        <v>0</v>
      </c>
      <c r="AS68" s="5">
        <f t="shared" si="102"/>
        <v>0</v>
      </c>
      <c r="AT68" s="5">
        <f t="shared" si="103"/>
        <v>0</v>
      </c>
      <c r="AU68" s="6">
        <f t="shared" si="104"/>
        <v>0</v>
      </c>
    </row>
    <row r="69" spans="1:47" x14ac:dyDescent="0.25">
      <c r="A69" s="48">
        <f>CHK!G69</f>
        <v>0</v>
      </c>
      <c r="B69" s="48">
        <f>CHK!H69</f>
        <v>0</v>
      </c>
      <c r="C69" s="48" t="str">
        <f>CHK!I69</f>
        <v>OK</v>
      </c>
      <c r="D69" s="82"/>
      <c r="E69" s="23" t="str">
        <f>$E$25</f>
        <v>8 Cylinder</v>
      </c>
      <c r="F69" s="28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30"/>
      <c r="R69" s="2"/>
      <c r="S69" s="82"/>
      <c r="T69" s="23" t="str">
        <f>$E$25</f>
        <v>8 Cylinder</v>
      </c>
      <c r="U69" s="28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30"/>
      <c r="AG69" s="2"/>
      <c r="AH69" s="82"/>
      <c r="AI69" s="23" t="str">
        <f>$E$25</f>
        <v>8 Cylinder</v>
      </c>
      <c r="AJ69" s="4">
        <f t="shared" si="105"/>
        <v>0</v>
      </c>
      <c r="AK69" s="5">
        <f t="shared" si="94"/>
        <v>0</v>
      </c>
      <c r="AL69" s="5">
        <f t="shared" si="95"/>
        <v>0</v>
      </c>
      <c r="AM69" s="5">
        <f t="shared" si="96"/>
        <v>0</v>
      </c>
      <c r="AN69" s="5">
        <f t="shared" si="97"/>
        <v>0</v>
      </c>
      <c r="AO69" s="5">
        <f t="shared" si="98"/>
        <v>0</v>
      </c>
      <c r="AP69" s="5">
        <f t="shared" si="99"/>
        <v>0</v>
      </c>
      <c r="AQ69" s="5">
        <f t="shared" si="100"/>
        <v>0</v>
      </c>
      <c r="AR69" s="5">
        <f t="shared" si="101"/>
        <v>0</v>
      </c>
      <c r="AS69" s="5">
        <f t="shared" si="102"/>
        <v>0</v>
      </c>
      <c r="AT69" s="5">
        <f t="shared" si="103"/>
        <v>0</v>
      </c>
      <c r="AU69" s="6">
        <f t="shared" si="104"/>
        <v>0</v>
      </c>
    </row>
    <row r="70" spans="1:47" x14ac:dyDescent="0.25">
      <c r="A70" s="48">
        <f>CHK!G70</f>
        <v>0</v>
      </c>
      <c r="B70" s="48">
        <f>CHK!H70</f>
        <v>0</v>
      </c>
      <c r="C70" s="48" t="str">
        <f>CHK!I70</f>
        <v>OK</v>
      </c>
      <c r="D70" s="83"/>
      <c r="E70" s="23" t="str">
        <f>$E$26</f>
        <v>&gt;8 Cylinders</v>
      </c>
      <c r="F70" s="28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30"/>
      <c r="R70" s="2"/>
      <c r="S70" s="83"/>
      <c r="T70" s="23" t="str">
        <f>$E$26</f>
        <v>&gt;8 Cylinders</v>
      </c>
      <c r="U70" s="28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30"/>
      <c r="AG70" s="2"/>
      <c r="AH70" s="83"/>
      <c r="AI70" s="23" t="str">
        <f>$E$26</f>
        <v>&gt;8 Cylinders</v>
      </c>
      <c r="AJ70" s="4">
        <f t="shared" si="105"/>
        <v>0</v>
      </c>
      <c r="AK70" s="5">
        <f t="shared" si="94"/>
        <v>0</v>
      </c>
      <c r="AL70" s="5">
        <f t="shared" si="95"/>
        <v>0</v>
      </c>
      <c r="AM70" s="5">
        <f t="shared" si="96"/>
        <v>0</v>
      </c>
      <c r="AN70" s="5">
        <f t="shared" si="97"/>
        <v>0</v>
      </c>
      <c r="AO70" s="5">
        <f t="shared" si="98"/>
        <v>0</v>
      </c>
      <c r="AP70" s="5">
        <f t="shared" si="99"/>
        <v>0</v>
      </c>
      <c r="AQ70" s="5">
        <f t="shared" si="100"/>
        <v>0</v>
      </c>
      <c r="AR70" s="5">
        <f t="shared" si="101"/>
        <v>0</v>
      </c>
      <c r="AS70" s="5">
        <f t="shared" si="102"/>
        <v>0</v>
      </c>
      <c r="AT70" s="5">
        <f t="shared" si="103"/>
        <v>0</v>
      </c>
      <c r="AU70" s="6">
        <f t="shared" si="104"/>
        <v>0</v>
      </c>
    </row>
    <row r="71" spans="1:47" x14ac:dyDescent="0.25">
      <c r="A71" s="48">
        <f>CHK!G71</f>
        <v>0</v>
      </c>
      <c r="B71" s="48">
        <f>CHK!H71</f>
        <v>0</v>
      </c>
      <c r="C71" s="48" t="str">
        <f>CHK!I71</f>
        <v>OK</v>
      </c>
      <c r="D71" s="81" t="str">
        <f>$D$27</f>
        <v>Pickup &amp; Truck</v>
      </c>
      <c r="E71" s="23" t="str">
        <f>$E$27</f>
        <v>Upto 1 Ton</v>
      </c>
      <c r="F71" s="28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30"/>
      <c r="R71" s="2"/>
      <c r="S71" s="81" t="str">
        <f>$D$27</f>
        <v>Pickup &amp; Truck</v>
      </c>
      <c r="T71" s="23" t="str">
        <f>$E$27</f>
        <v>Upto 1 Ton</v>
      </c>
      <c r="U71" s="28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30"/>
      <c r="AG71" s="2"/>
      <c r="AH71" s="81" t="str">
        <f>$D$27</f>
        <v>Pickup &amp; Truck</v>
      </c>
      <c r="AI71" s="23" t="str">
        <f>$E$27</f>
        <v>Upto 1 Ton</v>
      </c>
      <c r="AJ71" s="4">
        <f t="shared" si="105"/>
        <v>0</v>
      </c>
      <c r="AK71" s="5">
        <f t="shared" si="94"/>
        <v>0</v>
      </c>
      <c r="AL71" s="5">
        <f t="shared" si="95"/>
        <v>0</v>
      </c>
      <c r="AM71" s="5">
        <f t="shared" si="96"/>
        <v>0</v>
      </c>
      <c r="AN71" s="5">
        <f t="shared" si="97"/>
        <v>0</v>
      </c>
      <c r="AO71" s="5">
        <f t="shared" si="98"/>
        <v>0</v>
      </c>
      <c r="AP71" s="5">
        <f t="shared" si="99"/>
        <v>0</v>
      </c>
      <c r="AQ71" s="5">
        <f t="shared" si="100"/>
        <v>0</v>
      </c>
      <c r="AR71" s="5">
        <f t="shared" si="101"/>
        <v>0</v>
      </c>
      <c r="AS71" s="5">
        <f t="shared" si="102"/>
        <v>0</v>
      </c>
      <c r="AT71" s="5">
        <f t="shared" si="103"/>
        <v>0</v>
      </c>
      <c r="AU71" s="6">
        <f t="shared" si="104"/>
        <v>0</v>
      </c>
    </row>
    <row r="72" spans="1:47" x14ac:dyDescent="0.25">
      <c r="A72" s="48">
        <f>CHK!G72</f>
        <v>0</v>
      </c>
      <c r="B72" s="48">
        <f>CHK!H72</f>
        <v>0</v>
      </c>
      <c r="C72" s="48" t="str">
        <f>CHK!I72</f>
        <v>OK</v>
      </c>
      <c r="D72" s="82"/>
      <c r="E72" s="23" t="str">
        <f>$E$28</f>
        <v>Upto 2 Ton</v>
      </c>
      <c r="F72" s="28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30"/>
      <c r="R72" s="2"/>
      <c r="S72" s="82"/>
      <c r="T72" s="23" t="str">
        <f>$E$28</f>
        <v>Upto 2 Ton</v>
      </c>
      <c r="U72" s="28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30"/>
      <c r="AG72" s="2"/>
      <c r="AH72" s="82"/>
      <c r="AI72" s="23" t="str">
        <f>$E$28</f>
        <v>Upto 2 Ton</v>
      </c>
      <c r="AJ72" s="4">
        <f t="shared" si="105"/>
        <v>0</v>
      </c>
      <c r="AK72" s="5">
        <f t="shared" si="94"/>
        <v>0</v>
      </c>
      <c r="AL72" s="5">
        <f t="shared" si="95"/>
        <v>0</v>
      </c>
      <c r="AM72" s="5">
        <f t="shared" si="96"/>
        <v>0</v>
      </c>
      <c r="AN72" s="5">
        <f t="shared" si="97"/>
        <v>0</v>
      </c>
      <c r="AO72" s="5">
        <f t="shared" si="98"/>
        <v>0</v>
      </c>
      <c r="AP72" s="5">
        <f t="shared" si="99"/>
        <v>0</v>
      </c>
      <c r="AQ72" s="5">
        <f t="shared" si="100"/>
        <v>0</v>
      </c>
      <c r="AR72" s="5">
        <f t="shared" si="101"/>
        <v>0</v>
      </c>
      <c r="AS72" s="5">
        <f t="shared" si="102"/>
        <v>0</v>
      </c>
      <c r="AT72" s="5">
        <f t="shared" si="103"/>
        <v>0</v>
      </c>
      <c r="AU72" s="6">
        <f t="shared" si="104"/>
        <v>0</v>
      </c>
    </row>
    <row r="73" spans="1:47" x14ac:dyDescent="0.25">
      <c r="A73" s="48">
        <f>CHK!G73</f>
        <v>0</v>
      </c>
      <c r="B73" s="48">
        <f>CHK!H73</f>
        <v>0</v>
      </c>
      <c r="C73" s="48" t="str">
        <f>CHK!I73</f>
        <v>OK</v>
      </c>
      <c r="D73" s="82"/>
      <c r="E73" s="23" t="str">
        <f>$E$29</f>
        <v>Upto 3 Ton</v>
      </c>
      <c r="F73" s="28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30"/>
      <c r="R73" s="2"/>
      <c r="S73" s="82"/>
      <c r="T73" s="23" t="str">
        <f>$E$29</f>
        <v>Upto 3 Ton</v>
      </c>
      <c r="U73" s="28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30"/>
      <c r="AG73" s="2"/>
      <c r="AH73" s="82"/>
      <c r="AI73" s="23" t="str">
        <f>$E$29</f>
        <v>Upto 3 Ton</v>
      </c>
      <c r="AJ73" s="4">
        <f t="shared" si="105"/>
        <v>0</v>
      </c>
      <c r="AK73" s="5">
        <f t="shared" si="94"/>
        <v>0</v>
      </c>
      <c r="AL73" s="5">
        <f t="shared" si="95"/>
        <v>0</v>
      </c>
      <c r="AM73" s="5">
        <f t="shared" si="96"/>
        <v>0</v>
      </c>
      <c r="AN73" s="5">
        <f t="shared" si="97"/>
        <v>0</v>
      </c>
      <c r="AO73" s="5">
        <f t="shared" si="98"/>
        <v>0</v>
      </c>
      <c r="AP73" s="5">
        <f t="shared" si="99"/>
        <v>0</v>
      </c>
      <c r="AQ73" s="5">
        <f t="shared" si="100"/>
        <v>0</v>
      </c>
      <c r="AR73" s="5">
        <f t="shared" si="101"/>
        <v>0</v>
      </c>
      <c r="AS73" s="5">
        <f t="shared" si="102"/>
        <v>0</v>
      </c>
      <c r="AT73" s="5">
        <f t="shared" si="103"/>
        <v>0</v>
      </c>
      <c r="AU73" s="6">
        <f t="shared" si="104"/>
        <v>0</v>
      </c>
    </row>
    <row r="74" spans="1:47" x14ac:dyDescent="0.25">
      <c r="A74" s="48">
        <f>CHK!G74</f>
        <v>0</v>
      </c>
      <c r="B74" s="48">
        <f>CHK!H74</f>
        <v>0</v>
      </c>
      <c r="C74" s="48" t="str">
        <f>CHK!I74</f>
        <v>OK</v>
      </c>
      <c r="D74" s="82"/>
      <c r="E74" s="23" t="str">
        <f>$E$30</f>
        <v>Upto 5 Ton</v>
      </c>
      <c r="F74" s="28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30"/>
      <c r="R74" s="2"/>
      <c r="S74" s="82"/>
      <c r="T74" s="23" t="str">
        <f>$E$30</f>
        <v>Upto 5 Ton</v>
      </c>
      <c r="U74" s="28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30"/>
      <c r="AG74" s="2"/>
      <c r="AH74" s="82"/>
      <c r="AI74" s="23" t="str">
        <f>$E$30</f>
        <v>Upto 5 Ton</v>
      </c>
      <c r="AJ74" s="4">
        <f t="shared" si="105"/>
        <v>0</v>
      </c>
      <c r="AK74" s="5">
        <f t="shared" si="94"/>
        <v>0</v>
      </c>
      <c r="AL74" s="5">
        <f t="shared" si="95"/>
        <v>0</v>
      </c>
      <c r="AM74" s="5">
        <f t="shared" si="96"/>
        <v>0</v>
      </c>
      <c r="AN74" s="5">
        <f t="shared" si="97"/>
        <v>0</v>
      </c>
      <c r="AO74" s="5">
        <f t="shared" si="98"/>
        <v>0</v>
      </c>
      <c r="AP74" s="5">
        <f t="shared" si="99"/>
        <v>0</v>
      </c>
      <c r="AQ74" s="5">
        <f t="shared" si="100"/>
        <v>0</v>
      </c>
      <c r="AR74" s="5">
        <f t="shared" si="101"/>
        <v>0</v>
      </c>
      <c r="AS74" s="5">
        <f t="shared" si="102"/>
        <v>0</v>
      </c>
      <c r="AT74" s="5">
        <f t="shared" si="103"/>
        <v>0</v>
      </c>
      <c r="AU74" s="6">
        <f t="shared" si="104"/>
        <v>0</v>
      </c>
    </row>
    <row r="75" spans="1:47" x14ac:dyDescent="0.25">
      <c r="A75" s="48">
        <f>CHK!G75</f>
        <v>0</v>
      </c>
      <c r="B75" s="48">
        <f>CHK!H75</f>
        <v>0</v>
      </c>
      <c r="C75" s="48" t="str">
        <f>CHK!I75</f>
        <v>OK</v>
      </c>
      <c r="D75" s="82"/>
      <c r="E75" s="23" t="str">
        <f>$E$31</f>
        <v>Upto 7 Ton</v>
      </c>
      <c r="F75" s="28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30"/>
      <c r="R75" s="2"/>
      <c r="S75" s="82"/>
      <c r="T75" s="23" t="str">
        <f>$E$31</f>
        <v>Upto 7 Ton</v>
      </c>
      <c r="U75" s="28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30"/>
      <c r="AG75" s="2"/>
      <c r="AH75" s="82"/>
      <c r="AI75" s="23" t="str">
        <f>$E$31</f>
        <v>Upto 7 Ton</v>
      </c>
      <c r="AJ75" s="4">
        <f t="shared" si="105"/>
        <v>0</v>
      </c>
      <c r="AK75" s="5">
        <f t="shared" si="94"/>
        <v>0</v>
      </c>
      <c r="AL75" s="5">
        <f t="shared" si="95"/>
        <v>0</v>
      </c>
      <c r="AM75" s="5">
        <f t="shared" si="96"/>
        <v>0</v>
      </c>
      <c r="AN75" s="5">
        <f t="shared" si="97"/>
        <v>0</v>
      </c>
      <c r="AO75" s="5">
        <f t="shared" si="98"/>
        <v>0</v>
      </c>
      <c r="AP75" s="5">
        <f t="shared" si="99"/>
        <v>0</v>
      </c>
      <c r="AQ75" s="5">
        <f t="shared" si="100"/>
        <v>0</v>
      </c>
      <c r="AR75" s="5">
        <f t="shared" si="101"/>
        <v>0</v>
      </c>
      <c r="AS75" s="5">
        <f t="shared" si="102"/>
        <v>0</v>
      </c>
      <c r="AT75" s="5">
        <f t="shared" si="103"/>
        <v>0</v>
      </c>
      <c r="AU75" s="6">
        <f t="shared" si="104"/>
        <v>0</v>
      </c>
    </row>
    <row r="76" spans="1:47" x14ac:dyDescent="0.25">
      <c r="A76" s="48">
        <f>CHK!G76</f>
        <v>0</v>
      </c>
      <c r="B76" s="48">
        <f>CHK!H76</f>
        <v>0</v>
      </c>
      <c r="C76" s="48" t="str">
        <f>CHK!I76</f>
        <v>OK</v>
      </c>
      <c r="D76" s="82"/>
      <c r="E76" s="23" t="str">
        <f>$E$32</f>
        <v>Upto 10 Ton</v>
      </c>
      <c r="F76" s="28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30"/>
      <c r="R76" s="2"/>
      <c r="S76" s="82"/>
      <c r="T76" s="23" t="str">
        <f>$E$32</f>
        <v>Upto 10 Ton</v>
      </c>
      <c r="U76" s="28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30"/>
      <c r="AG76" s="2"/>
      <c r="AH76" s="82"/>
      <c r="AI76" s="23" t="str">
        <f>$E$32</f>
        <v>Upto 10 Ton</v>
      </c>
      <c r="AJ76" s="4">
        <f t="shared" si="105"/>
        <v>0</v>
      </c>
      <c r="AK76" s="5">
        <f t="shared" si="94"/>
        <v>0</v>
      </c>
      <c r="AL76" s="5">
        <f t="shared" si="95"/>
        <v>0</v>
      </c>
      <c r="AM76" s="5">
        <f t="shared" si="96"/>
        <v>0</v>
      </c>
      <c r="AN76" s="5">
        <f t="shared" si="97"/>
        <v>0</v>
      </c>
      <c r="AO76" s="5">
        <f t="shared" si="98"/>
        <v>0</v>
      </c>
      <c r="AP76" s="5">
        <f t="shared" si="99"/>
        <v>0</v>
      </c>
      <c r="AQ76" s="5">
        <f t="shared" si="100"/>
        <v>0</v>
      </c>
      <c r="AR76" s="5">
        <f t="shared" si="101"/>
        <v>0</v>
      </c>
      <c r="AS76" s="5">
        <f t="shared" si="102"/>
        <v>0</v>
      </c>
      <c r="AT76" s="5">
        <f t="shared" si="103"/>
        <v>0</v>
      </c>
      <c r="AU76" s="6">
        <f t="shared" si="104"/>
        <v>0</v>
      </c>
    </row>
    <row r="77" spans="1:47" x14ac:dyDescent="0.25">
      <c r="A77" s="48">
        <f>CHK!G77</f>
        <v>0</v>
      </c>
      <c r="B77" s="48">
        <f>CHK!H77</f>
        <v>0</v>
      </c>
      <c r="C77" s="48" t="str">
        <f>CHK!I77</f>
        <v>OK</v>
      </c>
      <c r="D77" s="83"/>
      <c r="E77" s="23" t="str">
        <f>$E$33</f>
        <v>More Than 10 ton</v>
      </c>
      <c r="F77" s="28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30"/>
      <c r="R77" s="2"/>
      <c r="S77" s="83"/>
      <c r="T77" s="23" t="str">
        <f>$E$33</f>
        <v>More Than 10 ton</v>
      </c>
      <c r="U77" s="28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30"/>
      <c r="AG77" s="2"/>
      <c r="AH77" s="83"/>
      <c r="AI77" s="23" t="str">
        <f>$E$33</f>
        <v>More Than 10 ton</v>
      </c>
      <c r="AJ77" s="4">
        <f t="shared" si="105"/>
        <v>0</v>
      </c>
      <c r="AK77" s="5">
        <f t="shared" si="94"/>
        <v>0</v>
      </c>
      <c r="AL77" s="5">
        <f t="shared" si="95"/>
        <v>0</v>
      </c>
      <c r="AM77" s="5">
        <f t="shared" si="96"/>
        <v>0</v>
      </c>
      <c r="AN77" s="5">
        <f t="shared" si="97"/>
        <v>0</v>
      </c>
      <c r="AO77" s="5">
        <f t="shared" si="98"/>
        <v>0</v>
      </c>
      <c r="AP77" s="5">
        <f t="shared" si="99"/>
        <v>0</v>
      </c>
      <c r="AQ77" s="5">
        <f t="shared" si="100"/>
        <v>0</v>
      </c>
      <c r="AR77" s="5">
        <f t="shared" si="101"/>
        <v>0</v>
      </c>
      <c r="AS77" s="5">
        <f t="shared" si="102"/>
        <v>0</v>
      </c>
      <c r="AT77" s="5">
        <f t="shared" si="103"/>
        <v>0</v>
      </c>
      <c r="AU77" s="6">
        <f t="shared" si="104"/>
        <v>0</v>
      </c>
    </row>
    <row r="78" spans="1:47" ht="15.75" customHeight="1" x14ac:dyDescent="0.25">
      <c r="A78" s="48">
        <f>CHK!G78</f>
        <v>0</v>
      </c>
      <c r="B78" s="48">
        <f>CHK!H78</f>
        <v>0</v>
      </c>
      <c r="C78" s="48" t="str">
        <f>CHK!I78</f>
        <v>OK</v>
      </c>
      <c r="D78" s="81" t="str">
        <f>$D$34</f>
        <v>Trailer, Water and Fuel Tanker</v>
      </c>
      <c r="E78" s="23" t="str">
        <f>$E$34</f>
        <v>Trailer</v>
      </c>
      <c r="F78" s="28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30"/>
      <c r="R78" s="2"/>
      <c r="S78" s="81" t="str">
        <f>$D$34</f>
        <v>Trailer, Water and Fuel Tanker</v>
      </c>
      <c r="T78" s="23" t="str">
        <f>$E$34</f>
        <v>Trailer</v>
      </c>
      <c r="U78" s="28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30"/>
      <c r="AG78" s="2"/>
      <c r="AH78" s="81" t="str">
        <f>$D$34</f>
        <v>Trailer, Water and Fuel Tanker</v>
      </c>
      <c r="AI78" s="23" t="str">
        <f>$E$34</f>
        <v>Trailer</v>
      </c>
      <c r="AJ78" s="4">
        <f t="shared" si="105"/>
        <v>0</v>
      </c>
      <c r="AK78" s="5">
        <f t="shared" si="94"/>
        <v>0</v>
      </c>
      <c r="AL78" s="5">
        <f t="shared" si="95"/>
        <v>0</v>
      </c>
      <c r="AM78" s="5">
        <f t="shared" si="96"/>
        <v>0</v>
      </c>
      <c r="AN78" s="5">
        <f t="shared" si="97"/>
        <v>0</v>
      </c>
      <c r="AO78" s="5">
        <f t="shared" si="98"/>
        <v>0</v>
      </c>
      <c r="AP78" s="5">
        <f t="shared" si="99"/>
        <v>0</v>
      </c>
      <c r="AQ78" s="5">
        <f t="shared" si="100"/>
        <v>0</v>
      </c>
      <c r="AR78" s="5">
        <f t="shared" si="101"/>
        <v>0</v>
      </c>
      <c r="AS78" s="5">
        <f t="shared" si="102"/>
        <v>0</v>
      </c>
      <c r="AT78" s="5">
        <f t="shared" si="103"/>
        <v>0</v>
      </c>
      <c r="AU78" s="6">
        <f t="shared" si="104"/>
        <v>0</v>
      </c>
    </row>
    <row r="79" spans="1:47" x14ac:dyDescent="0.25">
      <c r="A79" s="48">
        <f>CHK!G79</f>
        <v>0</v>
      </c>
      <c r="B79" s="48">
        <f>CHK!H79</f>
        <v>0</v>
      </c>
      <c r="C79" s="48" t="str">
        <f>CHK!I79</f>
        <v>OK</v>
      </c>
      <c r="D79" s="82"/>
      <c r="E79" s="23" t="str">
        <f>$E$35</f>
        <v>Water Tanker Under 2000 Gallon</v>
      </c>
      <c r="F79" s="28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30"/>
      <c r="R79" s="2"/>
      <c r="S79" s="82"/>
      <c r="T79" s="23" t="str">
        <f>$E$35</f>
        <v>Water Tanker Under 2000 Gallon</v>
      </c>
      <c r="U79" s="28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30"/>
      <c r="AG79" s="2"/>
      <c r="AH79" s="82"/>
      <c r="AI79" s="23" t="str">
        <f>$E$35</f>
        <v>Water Tanker Under 2000 Gallon</v>
      </c>
      <c r="AJ79" s="4">
        <f t="shared" si="105"/>
        <v>0</v>
      </c>
      <c r="AK79" s="5">
        <f t="shared" si="94"/>
        <v>0</v>
      </c>
      <c r="AL79" s="5">
        <f t="shared" si="95"/>
        <v>0</v>
      </c>
      <c r="AM79" s="5">
        <f t="shared" si="96"/>
        <v>0</v>
      </c>
      <c r="AN79" s="5">
        <f t="shared" si="97"/>
        <v>0</v>
      </c>
      <c r="AO79" s="5">
        <f t="shared" si="98"/>
        <v>0</v>
      </c>
      <c r="AP79" s="5">
        <f t="shared" si="99"/>
        <v>0</v>
      </c>
      <c r="AQ79" s="5">
        <f t="shared" si="100"/>
        <v>0</v>
      </c>
      <c r="AR79" s="5">
        <f t="shared" si="101"/>
        <v>0</v>
      </c>
      <c r="AS79" s="5">
        <f t="shared" si="102"/>
        <v>0</v>
      </c>
      <c r="AT79" s="5">
        <f t="shared" si="103"/>
        <v>0</v>
      </c>
      <c r="AU79" s="6">
        <f t="shared" si="104"/>
        <v>0</v>
      </c>
    </row>
    <row r="80" spans="1:47" x14ac:dyDescent="0.25">
      <c r="A80" s="48">
        <f>CHK!G80</f>
        <v>0</v>
      </c>
      <c r="B80" s="48">
        <f>CHK!H80</f>
        <v>0</v>
      </c>
      <c r="C80" s="48" t="str">
        <f>CHK!I80</f>
        <v>OK</v>
      </c>
      <c r="D80" s="82"/>
      <c r="E80" s="23" t="str">
        <f>$E$36</f>
        <v>Water Tanker 2000-5000</v>
      </c>
      <c r="F80" s="28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30"/>
      <c r="R80" s="2"/>
      <c r="S80" s="82"/>
      <c r="T80" s="23" t="str">
        <f>$E$36</f>
        <v>Water Tanker 2000-5000</v>
      </c>
      <c r="U80" s="28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30"/>
      <c r="AG80" s="2"/>
      <c r="AH80" s="82"/>
      <c r="AI80" s="23" t="str">
        <f>$E$36</f>
        <v>Water Tanker 2000-5000</v>
      </c>
      <c r="AJ80" s="4">
        <f t="shared" si="105"/>
        <v>0</v>
      </c>
      <c r="AK80" s="5">
        <f t="shared" si="94"/>
        <v>0</v>
      </c>
      <c r="AL80" s="5">
        <f t="shared" si="95"/>
        <v>0</v>
      </c>
      <c r="AM80" s="5">
        <f t="shared" si="96"/>
        <v>0</v>
      </c>
      <c r="AN80" s="5">
        <f t="shared" si="97"/>
        <v>0</v>
      </c>
      <c r="AO80" s="5">
        <f t="shared" si="98"/>
        <v>0</v>
      </c>
      <c r="AP80" s="5">
        <f t="shared" si="99"/>
        <v>0</v>
      </c>
      <c r="AQ80" s="5">
        <f t="shared" si="100"/>
        <v>0</v>
      </c>
      <c r="AR80" s="5">
        <f t="shared" si="101"/>
        <v>0</v>
      </c>
      <c r="AS80" s="5">
        <f t="shared" si="102"/>
        <v>0</v>
      </c>
      <c r="AT80" s="5">
        <f t="shared" si="103"/>
        <v>0</v>
      </c>
      <c r="AU80" s="6">
        <f t="shared" si="104"/>
        <v>0</v>
      </c>
    </row>
    <row r="81" spans="1:47" x14ac:dyDescent="0.25">
      <c r="A81" s="48">
        <f>CHK!G81</f>
        <v>0</v>
      </c>
      <c r="B81" s="48">
        <f>CHK!H81</f>
        <v>0</v>
      </c>
      <c r="C81" s="48" t="str">
        <f>CHK!I81</f>
        <v>OK</v>
      </c>
      <c r="D81" s="82"/>
      <c r="E81" s="23" t="str">
        <f>$E$37</f>
        <v>Water Tanker Trailer</v>
      </c>
      <c r="F81" s="28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30"/>
      <c r="R81" s="2"/>
      <c r="S81" s="82"/>
      <c r="T81" s="23" t="str">
        <f>$E$37</f>
        <v>Water Tanker Trailer</v>
      </c>
      <c r="U81" s="28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30"/>
      <c r="AG81" s="2"/>
      <c r="AH81" s="82"/>
      <c r="AI81" s="23" t="str">
        <f>$E$37</f>
        <v>Water Tanker Trailer</v>
      </c>
      <c r="AJ81" s="4">
        <f t="shared" si="105"/>
        <v>0</v>
      </c>
      <c r="AK81" s="5">
        <f t="shared" si="94"/>
        <v>0</v>
      </c>
      <c r="AL81" s="5">
        <f t="shared" si="95"/>
        <v>0</v>
      </c>
      <c r="AM81" s="5">
        <f t="shared" si="96"/>
        <v>0</v>
      </c>
      <c r="AN81" s="5">
        <f t="shared" si="97"/>
        <v>0</v>
      </c>
      <c r="AO81" s="5">
        <f t="shared" si="98"/>
        <v>0</v>
      </c>
      <c r="AP81" s="5">
        <f t="shared" si="99"/>
        <v>0</v>
      </c>
      <c r="AQ81" s="5">
        <f t="shared" si="100"/>
        <v>0</v>
      </c>
      <c r="AR81" s="5">
        <f t="shared" si="101"/>
        <v>0</v>
      </c>
      <c r="AS81" s="5">
        <f t="shared" si="102"/>
        <v>0</v>
      </c>
      <c r="AT81" s="5">
        <f t="shared" si="103"/>
        <v>0</v>
      </c>
      <c r="AU81" s="6">
        <f t="shared" si="104"/>
        <v>0</v>
      </c>
    </row>
    <row r="82" spans="1:47" x14ac:dyDescent="0.25">
      <c r="A82" s="48">
        <f>CHK!G82</f>
        <v>0</v>
      </c>
      <c r="B82" s="48">
        <f>CHK!H82</f>
        <v>0</v>
      </c>
      <c r="C82" s="48" t="str">
        <f>CHK!I82</f>
        <v>OK</v>
      </c>
      <c r="D82" s="82"/>
      <c r="E82" s="23" t="str">
        <f>$E$38</f>
        <v>Fuel Tanker upto 2500 Galloons</v>
      </c>
      <c r="F82" s="28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30"/>
      <c r="R82" s="2"/>
      <c r="S82" s="82"/>
      <c r="T82" s="23" t="str">
        <f>$E$38</f>
        <v>Fuel Tanker upto 2500 Galloons</v>
      </c>
      <c r="U82" s="28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30"/>
      <c r="AG82" s="2"/>
      <c r="AH82" s="82"/>
      <c r="AI82" s="23" t="str">
        <f>$E$38</f>
        <v>Fuel Tanker upto 2500 Galloons</v>
      </c>
      <c r="AJ82" s="4">
        <f t="shared" si="105"/>
        <v>0</v>
      </c>
      <c r="AK82" s="5">
        <f t="shared" si="94"/>
        <v>0</v>
      </c>
      <c r="AL82" s="5">
        <f t="shared" si="95"/>
        <v>0</v>
      </c>
      <c r="AM82" s="5">
        <f t="shared" si="96"/>
        <v>0</v>
      </c>
      <c r="AN82" s="5">
        <f t="shared" si="97"/>
        <v>0</v>
      </c>
      <c r="AO82" s="5">
        <f t="shared" si="98"/>
        <v>0</v>
      </c>
      <c r="AP82" s="5">
        <f t="shared" si="99"/>
        <v>0</v>
      </c>
      <c r="AQ82" s="5">
        <f t="shared" si="100"/>
        <v>0</v>
      </c>
      <c r="AR82" s="5">
        <f t="shared" si="101"/>
        <v>0</v>
      </c>
      <c r="AS82" s="5">
        <f t="shared" si="102"/>
        <v>0</v>
      </c>
      <c r="AT82" s="5">
        <f t="shared" si="103"/>
        <v>0</v>
      </c>
      <c r="AU82" s="6">
        <f t="shared" si="104"/>
        <v>0</v>
      </c>
    </row>
    <row r="83" spans="1:47" x14ac:dyDescent="0.25">
      <c r="A83" s="48">
        <f>CHK!G83</f>
        <v>0</v>
      </c>
      <c r="B83" s="48">
        <f>CHK!H83</f>
        <v>0</v>
      </c>
      <c r="C83" s="48" t="str">
        <f>CHK!I83</f>
        <v>OK</v>
      </c>
      <c r="D83" s="83"/>
      <c r="E83" s="23" t="str">
        <f>$E$39</f>
        <v>Fuel Tanker above 2500 Galloons</v>
      </c>
      <c r="F83" s="28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30"/>
      <c r="R83" s="2"/>
      <c r="S83" s="83"/>
      <c r="T83" s="23" t="str">
        <f>$E$39</f>
        <v>Fuel Tanker above 2500 Galloons</v>
      </c>
      <c r="U83" s="28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30"/>
      <c r="AG83" s="2"/>
      <c r="AH83" s="83"/>
      <c r="AI83" s="23" t="str">
        <f>$E$39</f>
        <v>Fuel Tanker above 2500 Galloons</v>
      </c>
      <c r="AJ83" s="4">
        <f t="shared" si="105"/>
        <v>0</v>
      </c>
      <c r="AK83" s="5">
        <f t="shared" si="94"/>
        <v>0</v>
      </c>
      <c r="AL83" s="5">
        <f t="shared" si="95"/>
        <v>0</v>
      </c>
      <c r="AM83" s="5">
        <f t="shared" si="96"/>
        <v>0</v>
      </c>
      <c r="AN83" s="5">
        <f t="shared" si="97"/>
        <v>0</v>
      </c>
      <c r="AO83" s="5">
        <f t="shared" si="98"/>
        <v>0</v>
      </c>
      <c r="AP83" s="5">
        <f t="shared" si="99"/>
        <v>0</v>
      </c>
      <c r="AQ83" s="5">
        <f t="shared" si="100"/>
        <v>0</v>
      </c>
      <c r="AR83" s="5">
        <f t="shared" si="101"/>
        <v>0</v>
      </c>
      <c r="AS83" s="5">
        <f t="shared" si="102"/>
        <v>0</v>
      </c>
      <c r="AT83" s="5">
        <f t="shared" si="103"/>
        <v>0</v>
      </c>
      <c r="AU83" s="6">
        <f t="shared" si="104"/>
        <v>0</v>
      </c>
    </row>
    <row r="84" spans="1:47" x14ac:dyDescent="0.25">
      <c r="A84" s="48">
        <f>CHK!G84</f>
        <v>0</v>
      </c>
      <c r="B84" s="48">
        <f>CHK!H84</f>
        <v>0</v>
      </c>
      <c r="C84" s="48" t="str">
        <f>CHK!I84</f>
        <v>OK</v>
      </c>
      <c r="D84" s="81" t="str">
        <f>$D$40</f>
        <v>Buses</v>
      </c>
      <c r="E84" s="23" t="str">
        <f>$E$40</f>
        <v>14 passengers</v>
      </c>
      <c r="F84" s="28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30"/>
      <c r="R84" s="2"/>
      <c r="S84" s="81" t="str">
        <f>$D$40</f>
        <v>Buses</v>
      </c>
      <c r="T84" s="23" t="str">
        <f>$E$40</f>
        <v>14 passengers</v>
      </c>
      <c r="U84" s="28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30"/>
      <c r="AG84" s="2"/>
      <c r="AH84" s="81" t="str">
        <f>$D$40</f>
        <v>Buses</v>
      </c>
      <c r="AI84" s="23" t="str">
        <f>$E$40</f>
        <v>14 passengers</v>
      </c>
      <c r="AJ84" s="4">
        <f t="shared" si="105"/>
        <v>0</v>
      </c>
      <c r="AK84" s="5">
        <f t="shared" si="94"/>
        <v>0</v>
      </c>
      <c r="AL84" s="5">
        <f t="shared" si="95"/>
        <v>0</v>
      </c>
      <c r="AM84" s="5">
        <f t="shared" si="96"/>
        <v>0</v>
      </c>
      <c r="AN84" s="5">
        <f t="shared" si="97"/>
        <v>0</v>
      </c>
      <c r="AO84" s="5">
        <f t="shared" si="98"/>
        <v>0</v>
      </c>
      <c r="AP84" s="5">
        <f t="shared" si="99"/>
        <v>0</v>
      </c>
      <c r="AQ84" s="5">
        <f t="shared" si="100"/>
        <v>0</v>
      </c>
      <c r="AR84" s="5">
        <f t="shared" si="101"/>
        <v>0</v>
      </c>
      <c r="AS84" s="5">
        <f t="shared" si="102"/>
        <v>0</v>
      </c>
      <c r="AT84" s="5">
        <f t="shared" si="103"/>
        <v>0</v>
      </c>
      <c r="AU84" s="6">
        <f t="shared" si="104"/>
        <v>0</v>
      </c>
    </row>
    <row r="85" spans="1:47" x14ac:dyDescent="0.25">
      <c r="A85" s="48">
        <f>CHK!G85</f>
        <v>0</v>
      </c>
      <c r="B85" s="48">
        <f>CHK!H85</f>
        <v>0</v>
      </c>
      <c r="C85" s="48" t="str">
        <f>CHK!I85</f>
        <v>OK</v>
      </c>
      <c r="D85" s="82"/>
      <c r="E85" s="23" t="str">
        <f>$E$41</f>
        <v>26 passengers</v>
      </c>
      <c r="F85" s="28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30"/>
      <c r="R85" s="2"/>
      <c r="S85" s="82"/>
      <c r="T85" s="23" t="str">
        <f>$E$41</f>
        <v>26 passengers</v>
      </c>
      <c r="U85" s="28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30"/>
      <c r="AG85" s="2"/>
      <c r="AH85" s="82"/>
      <c r="AI85" s="23" t="str">
        <f>$E$41</f>
        <v>26 passengers</v>
      </c>
      <c r="AJ85" s="4">
        <f t="shared" si="105"/>
        <v>0</v>
      </c>
      <c r="AK85" s="5">
        <f t="shared" si="94"/>
        <v>0</v>
      </c>
      <c r="AL85" s="5">
        <f t="shared" si="95"/>
        <v>0</v>
      </c>
      <c r="AM85" s="5">
        <f t="shared" si="96"/>
        <v>0</v>
      </c>
      <c r="AN85" s="5">
        <f t="shared" si="97"/>
        <v>0</v>
      </c>
      <c r="AO85" s="5">
        <f t="shared" si="98"/>
        <v>0</v>
      </c>
      <c r="AP85" s="5">
        <f t="shared" si="99"/>
        <v>0</v>
      </c>
      <c r="AQ85" s="5">
        <f t="shared" si="100"/>
        <v>0</v>
      </c>
      <c r="AR85" s="5">
        <f t="shared" si="101"/>
        <v>0</v>
      </c>
      <c r="AS85" s="5">
        <f t="shared" si="102"/>
        <v>0</v>
      </c>
      <c r="AT85" s="5">
        <f t="shared" si="103"/>
        <v>0</v>
      </c>
      <c r="AU85" s="6">
        <f t="shared" si="104"/>
        <v>0</v>
      </c>
    </row>
    <row r="86" spans="1:47" x14ac:dyDescent="0.25">
      <c r="A86" s="48">
        <f>CHK!G86</f>
        <v>0</v>
      </c>
      <c r="B86" s="48">
        <f>CHK!H86</f>
        <v>0</v>
      </c>
      <c r="C86" s="48" t="str">
        <f>CHK!I86</f>
        <v>OK</v>
      </c>
      <c r="D86" s="82"/>
      <c r="E86" s="23" t="str">
        <f>$E$42</f>
        <v>56 passengers</v>
      </c>
      <c r="F86" s="28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30"/>
      <c r="R86" s="2"/>
      <c r="S86" s="82"/>
      <c r="T86" s="23" t="str">
        <f>$E$42</f>
        <v>56 passengers</v>
      </c>
      <c r="U86" s="28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30"/>
      <c r="AG86" s="2"/>
      <c r="AH86" s="82"/>
      <c r="AI86" s="23" t="str">
        <f>$E$42</f>
        <v>56 passengers</v>
      </c>
      <c r="AJ86" s="4">
        <f t="shared" si="105"/>
        <v>0</v>
      </c>
      <c r="AK86" s="5">
        <f t="shared" si="94"/>
        <v>0</v>
      </c>
      <c r="AL86" s="5">
        <f t="shared" si="95"/>
        <v>0</v>
      </c>
      <c r="AM86" s="5">
        <f t="shared" si="96"/>
        <v>0</v>
      </c>
      <c r="AN86" s="5">
        <f t="shared" si="97"/>
        <v>0</v>
      </c>
      <c r="AO86" s="5">
        <f t="shared" si="98"/>
        <v>0</v>
      </c>
      <c r="AP86" s="5">
        <f t="shared" si="99"/>
        <v>0</v>
      </c>
      <c r="AQ86" s="5">
        <f t="shared" si="100"/>
        <v>0</v>
      </c>
      <c r="AR86" s="5">
        <f t="shared" si="101"/>
        <v>0</v>
      </c>
      <c r="AS86" s="5">
        <f t="shared" si="102"/>
        <v>0</v>
      </c>
      <c r="AT86" s="5">
        <f t="shared" si="103"/>
        <v>0</v>
      </c>
      <c r="AU86" s="6">
        <f t="shared" si="104"/>
        <v>0</v>
      </c>
    </row>
    <row r="87" spans="1:47" x14ac:dyDescent="0.25">
      <c r="A87" s="48">
        <f>CHK!G87</f>
        <v>0</v>
      </c>
      <c r="B87" s="48">
        <f>CHK!H87</f>
        <v>0</v>
      </c>
      <c r="C87" s="48" t="str">
        <f>CHK!I87</f>
        <v>OK</v>
      </c>
      <c r="D87" s="83"/>
      <c r="E87" s="23" t="str">
        <f>$E$43</f>
        <v>&gt;56 passengers</v>
      </c>
      <c r="F87" s="28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30"/>
      <c r="R87" s="2"/>
      <c r="S87" s="83"/>
      <c r="T87" s="23" t="str">
        <f>$E$43</f>
        <v>&gt;56 passengers</v>
      </c>
      <c r="U87" s="28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30"/>
      <c r="AG87" s="2"/>
      <c r="AH87" s="83"/>
      <c r="AI87" s="23" t="str">
        <f>$E$43</f>
        <v>&gt;56 passengers</v>
      </c>
      <c r="AJ87" s="4">
        <f t="shared" si="105"/>
        <v>0</v>
      </c>
      <c r="AK87" s="5">
        <f t="shared" si="94"/>
        <v>0</v>
      </c>
      <c r="AL87" s="5">
        <f t="shared" si="95"/>
        <v>0</v>
      </c>
      <c r="AM87" s="5">
        <f t="shared" si="96"/>
        <v>0</v>
      </c>
      <c r="AN87" s="5">
        <f t="shared" si="97"/>
        <v>0</v>
      </c>
      <c r="AO87" s="5">
        <f t="shared" si="98"/>
        <v>0</v>
      </c>
      <c r="AP87" s="5">
        <f t="shared" si="99"/>
        <v>0</v>
      </c>
      <c r="AQ87" s="5">
        <f t="shared" si="100"/>
        <v>0</v>
      </c>
      <c r="AR87" s="5">
        <f t="shared" si="101"/>
        <v>0</v>
      </c>
      <c r="AS87" s="5">
        <f t="shared" si="102"/>
        <v>0</v>
      </c>
      <c r="AT87" s="5">
        <f t="shared" si="103"/>
        <v>0</v>
      </c>
      <c r="AU87" s="6">
        <f t="shared" si="104"/>
        <v>0</v>
      </c>
    </row>
    <row r="88" spans="1:47" x14ac:dyDescent="0.25">
      <c r="A88" s="48">
        <f>CHK!G88</f>
        <v>0</v>
      </c>
      <c r="B88" s="48">
        <f>CHK!H88</f>
        <v>0</v>
      </c>
      <c r="C88" s="48" t="str">
        <f>CHK!I88</f>
        <v>OK</v>
      </c>
      <c r="D88" s="81" t="str">
        <f>$D$44</f>
        <v>Equipment</v>
      </c>
      <c r="E88" s="23" t="str">
        <f>$E$44</f>
        <v>Light Equipment - Dumper&amp;Agriculture</v>
      </c>
      <c r="F88" s="28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30"/>
      <c r="R88" s="2"/>
      <c r="S88" s="81" t="str">
        <f>$D$44</f>
        <v>Equipment</v>
      </c>
      <c r="T88" s="23" t="str">
        <f>$E$44</f>
        <v>Light Equipment - Dumper&amp;Agriculture</v>
      </c>
      <c r="U88" s="28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30"/>
      <c r="AG88" s="2"/>
      <c r="AH88" s="81" t="str">
        <f>$D$44</f>
        <v>Equipment</v>
      </c>
      <c r="AI88" s="23" t="str">
        <f>$E$44</f>
        <v>Light Equipment - Dumper&amp;Agriculture</v>
      </c>
      <c r="AJ88" s="7">
        <f t="shared" si="105"/>
        <v>0</v>
      </c>
      <c r="AK88" s="8">
        <f t="shared" si="94"/>
        <v>0</v>
      </c>
      <c r="AL88" s="8">
        <f t="shared" si="95"/>
        <v>0</v>
      </c>
      <c r="AM88" s="8">
        <f t="shared" si="96"/>
        <v>0</v>
      </c>
      <c r="AN88" s="8">
        <f t="shared" si="97"/>
        <v>0</v>
      </c>
      <c r="AO88" s="8">
        <f t="shared" si="98"/>
        <v>0</v>
      </c>
      <c r="AP88" s="8">
        <f t="shared" si="99"/>
        <v>0</v>
      </c>
      <c r="AQ88" s="8">
        <f t="shared" si="100"/>
        <v>0</v>
      </c>
      <c r="AR88" s="8">
        <f t="shared" si="101"/>
        <v>0</v>
      </c>
      <c r="AS88" s="8">
        <f t="shared" si="102"/>
        <v>0</v>
      </c>
      <c r="AT88" s="8">
        <f t="shared" si="103"/>
        <v>0</v>
      </c>
      <c r="AU88" s="9">
        <f t="shared" si="104"/>
        <v>0</v>
      </c>
    </row>
    <row r="89" spans="1:47" x14ac:dyDescent="0.25">
      <c r="A89" s="48">
        <f>CHK!G89</f>
        <v>0</v>
      </c>
      <c r="B89" s="48">
        <f>CHK!H89</f>
        <v>0</v>
      </c>
      <c r="C89" s="48" t="str">
        <f>CHK!I89</f>
        <v>OK</v>
      </c>
      <c r="D89" s="82"/>
      <c r="E89" s="23" t="str">
        <f>$E$45</f>
        <v>Light Equipment - Private Forklift</v>
      </c>
      <c r="F89" s="28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30"/>
      <c r="R89" s="2"/>
      <c r="S89" s="82"/>
      <c r="T89" s="23" t="str">
        <f>$E$45</f>
        <v>Light Equipment - Private Forklift</v>
      </c>
      <c r="U89" s="28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30"/>
      <c r="AG89" s="2"/>
      <c r="AH89" s="82"/>
      <c r="AI89" s="23" t="str">
        <f>$E$45</f>
        <v>Light Equipment - Private Forklift</v>
      </c>
      <c r="AJ89" s="7">
        <f t="shared" si="105"/>
        <v>0</v>
      </c>
      <c r="AK89" s="8">
        <f t="shared" si="94"/>
        <v>0</v>
      </c>
      <c r="AL89" s="8">
        <f t="shared" si="95"/>
        <v>0</v>
      </c>
      <c r="AM89" s="8">
        <f t="shared" si="96"/>
        <v>0</v>
      </c>
      <c r="AN89" s="8">
        <f t="shared" si="97"/>
        <v>0</v>
      </c>
      <c r="AO89" s="8">
        <f t="shared" si="98"/>
        <v>0</v>
      </c>
      <c r="AP89" s="8">
        <f t="shared" si="99"/>
        <v>0</v>
      </c>
      <c r="AQ89" s="8">
        <f t="shared" si="100"/>
        <v>0</v>
      </c>
      <c r="AR89" s="8">
        <f t="shared" si="101"/>
        <v>0</v>
      </c>
      <c r="AS89" s="8">
        <f t="shared" si="102"/>
        <v>0</v>
      </c>
      <c r="AT89" s="8">
        <f t="shared" si="103"/>
        <v>0</v>
      </c>
      <c r="AU89" s="9">
        <f t="shared" si="104"/>
        <v>0</v>
      </c>
    </row>
    <row r="90" spans="1:47" x14ac:dyDescent="0.25">
      <c r="A90" s="48">
        <f>CHK!G90</f>
        <v>0</v>
      </c>
      <c r="B90" s="48">
        <f>CHK!H90</f>
        <v>0</v>
      </c>
      <c r="C90" s="48" t="str">
        <f>CHK!I90</f>
        <v>OK</v>
      </c>
      <c r="D90" s="82"/>
      <c r="E90" s="23" t="str">
        <f>$E$46</f>
        <v>Light Equipment - Commercial Forklift</v>
      </c>
      <c r="F90" s="28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"/>
      <c r="S90" s="82"/>
      <c r="T90" s="23" t="str">
        <f>$E$46</f>
        <v>Light Equipment - Commercial Forklift</v>
      </c>
      <c r="U90" s="28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30"/>
      <c r="AG90" s="2"/>
      <c r="AH90" s="82"/>
      <c r="AI90" s="23" t="str">
        <f>$E$46</f>
        <v>Light Equipment - Commercial Forklift</v>
      </c>
      <c r="AJ90" s="7">
        <f t="shared" si="105"/>
        <v>0</v>
      </c>
      <c r="AK90" s="8">
        <f t="shared" si="94"/>
        <v>0</v>
      </c>
      <c r="AL90" s="8">
        <f t="shared" si="95"/>
        <v>0</v>
      </c>
      <c r="AM90" s="8">
        <f t="shared" si="96"/>
        <v>0</v>
      </c>
      <c r="AN90" s="8">
        <f t="shared" si="97"/>
        <v>0</v>
      </c>
      <c r="AO90" s="8">
        <f t="shared" si="98"/>
        <v>0</v>
      </c>
      <c r="AP90" s="8">
        <f t="shared" si="99"/>
        <v>0</v>
      </c>
      <c r="AQ90" s="8">
        <f t="shared" si="100"/>
        <v>0</v>
      </c>
      <c r="AR90" s="8">
        <f t="shared" si="101"/>
        <v>0</v>
      </c>
      <c r="AS90" s="8">
        <f t="shared" si="102"/>
        <v>0</v>
      </c>
      <c r="AT90" s="8">
        <f t="shared" si="103"/>
        <v>0</v>
      </c>
      <c r="AU90" s="9">
        <f t="shared" si="104"/>
        <v>0</v>
      </c>
    </row>
    <row r="91" spans="1:47" x14ac:dyDescent="0.25">
      <c r="A91" s="48">
        <f>CHK!G91</f>
        <v>0</v>
      </c>
      <c r="B91" s="48">
        <f>CHK!H91</f>
        <v>0</v>
      </c>
      <c r="C91" s="48" t="str">
        <f>CHK!I91</f>
        <v>OK</v>
      </c>
      <c r="D91" s="82"/>
      <c r="E91" s="23" t="str">
        <f>$E$47</f>
        <v>Heavy Vehicle - Private</v>
      </c>
      <c r="F91" s="28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"/>
      <c r="S91" s="82"/>
      <c r="T91" s="23" t="str">
        <f>$E$47</f>
        <v>Heavy Vehicle - Private</v>
      </c>
      <c r="U91" s="28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30"/>
      <c r="AG91" s="2"/>
      <c r="AH91" s="82"/>
      <c r="AI91" s="23" t="str">
        <f>$E$47</f>
        <v>Heavy Vehicle - Private</v>
      </c>
      <c r="AJ91" s="7">
        <f t="shared" si="105"/>
        <v>0</v>
      </c>
      <c r="AK91" s="8">
        <f t="shared" si="94"/>
        <v>0</v>
      </c>
      <c r="AL91" s="8">
        <f t="shared" si="95"/>
        <v>0</v>
      </c>
      <c r="AM91" s="8">
        <f t="shared" si="96"/>
        <v>0</v>
      </c>
      <c r="AN91" s="8">
        <f t="shared" si="97"/>
        <v>0</v>
      </c>
      <c r="AO91" s="8">
        <f t="shared" si="98"/>
        <v>0</v>
      </c>
      <c r="AP91" s="8">
        <f t="shared" si="99"/>
        <v>0</v>
      </c>
      <c r="AQ91" s="8">
        <f t="shared" si="100"/>
        <v>0</v>
      </c>
      <c r="AR91" s="8">
        <f t="shared" si="101"/>
        <v>0</v>
      </c>
      <c r="AS91" s="8">
        <f t="shared" si="102"/>
        <v>0</v>
      </c>
      <c r="AT91" s="8">
        <f t="shared" si="103"/>
        <v>0</v>
      </c>
      <c r="AU91" s="9">
        <f t="shared" si="104"/>
        <v>0</v>
      </c>
    </row>
    <row r="92" spans="1:47" x14ac:dyDescent="0.25">
      <c r="A92" s="48">
        <f>CHK!G92</f>
        <v>0</v>
      </c>
      <c r="B92" s="48">
        <f>CHK!H92</f>
        <v>0</v>
      </c>
      <c r="C92" s="48" t="str">
        <f>CHK!I92</f>
        <v>OK</v>
      </c>
      <c r="D92" s="83"/>
      <c r="E92" s="24" t="str">
        <f>$E$48</f>
        <v>Heavy Vehicle - Commercial</v>
      </c>
      <c r="F92" s="28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"/>
      <c r="S92" s="83"/>
      <c r="T92" s="23" t="str">
        <f>$E$48</f>
        <v>Heavy Vehicle - Commercial</v>
      </c>
      <c r="U92" s="28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30"/>
      <c r="AG92" s="2"/>
      <c r="AH92" s="83"/>
      <c r="AI92" s="23" t="str">
        <f>$E$48</f>
        <v>Heavy Vehicle - Commercial</v>
      </c>
      <c r="AJ92" s="7">
        <f t="shared" si="105"/>
        <v>0</v>
      </c>
      <c r="AK92" s="8">
        <f t="shared" si="94"/>
        <v>0</v>
      </c>
      <c r="AL92" s="8">
        <f t="shared" si="95"/>
        <v>0</v>
      </c>
      <c r="AM92" s="8">
        <f t="shared" si="96"/>
        <v>0</v>
      </c>
      <c r="AN92" s="8">
        <f t="shared" si="97"/>
        <v>0</v>
      </c>
      <c r="AO92" s="8">
        <f t="shared" si="98"/>
        <v>0</v>
      </c>
      <c r="AP92" s="8">
        <f t="shared" si="99"/>
        <v>0</v>
      </c>
      <c r="AQ92" s="8">
        <f t="shared" si="100"/>
        <v>0</v>
      </c>
      <c r="AR92" s="8">
        <f t="shared" si="101"/>
        <v>0</v>
      </c>
      <c r="AS92" s="8">
        <f t="shared" si="102"/>
        <v>0</v>
      </c>
      <c r="AT92" s="8">
        <f t="shared" si="103"/>
        <v>0</v>
      </c>
      <c r="AU92" s="9">
        <f t="shared" si="104"/>
        <v>0</v>
      </c>
    </row>
    <row r="93" spans="1:47" x14ac:dyDescent="0.25">
      <c r="A93" s="48">
        <f>CHK!G93</f>
        <v>0</v>
      </c>
      <c r="B93" s="48">
        <f>CHK!H93</f>
        <v>0</v>
      </c>
      <c r="C93" s="48" t="str">
        <f>CHK!I93</f>
        <v>OK</v>
      </c>
      <c r="D93" s="81" t="str">
        <f>$D$49</f>
        <v>Motorcycle</v>
      </c>
      <c r="E93" s="24" t="str">
        <f>$E$49</f>
        <v>&lt;200 CC</v>
      </c>
      <c r="F93" s="28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30"/>
      <c r="R93" s="2"/>
      <c r="S93" s="81" t="str">
        <f>$D$49</f>
        <v>Motorcycle</v>
      </c>
      <c r="T93" s="23" t="str">
        <f>$E$49</f>
        <v>&lt;200 CC</v>
      </c>
      <c r="U93" s="28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30"/>
      <c r="AG93" s="2"/>
      <c r="AH93" s="81" t="str">
        <f>$D$49</f>
        <v>Motorcycle</v>
      </c>
      <c r="AI93" s="23" t="str">
        <f>$E$49</f>
        <v>&lt;200 CC</v>
      </c>
      <c r="AJ93" s="7">
        <f t="shared" si="105"/>
        <v>0</v>
      </c>
      <c r="AK93" s="8">
        <f t="shared" si="94"/>
        <v>0</v>
      </c>
      <c r="AL93" s="8">
        <f t="shared" si="95"/>
        <v>0</v>
      </c>
      <c r="AM93" s="8">
        <f t="shared" si="96"/>
        <v>0</v>
      </c>
      <c r="AN93" s="8">
        <f t="shared" si="97"/>
        <v>0</v>
      </c>
      <c r="AO93" s="8">
        <f t="shared" si="98"/>
        <v>0</v>
      </c>
      <c r="AP93" s="8">
        <f t="shared" si="99"/>
        <v>0</v>
      </c>
      <c r="AQ93" s="8">
        <f t="shared" si="100"/>
        <v>0</v>
      </c>
      <c r="AR93" s="8">
        <f t="shared" si="101"/>
        <v>0</v>
      </c>
      <c r="AS93" s="8">
        <f t="shared" si="102"/>
        <v>0</v>
      </c>
      <c r="AT93" s="8">
        <f t="shared" si="103"/>
        <v>0</v>
      </c>
      <c r="AU93" s="9">
        <f t="shared" si="104"/>
        <v>0</v>
      </c>
    </row>
    <row r="94" spans="1:47" x14ac:dyDescent="0.25">
      <c r="A94" s="48">
        <f>CHK!G94</f>
        <v>0</v>
      </c>
      <c r="B94" s="48">
        <f>CHK!H94</f>
        <v>0</v>
      </c>
      <c r="C94" s="48" t="str">
        <f>CHK!I94</f>
        <v>OK</v>
      </c>
      <c r="D94" s="83"/>
      <c r="E94" s="24" t="str">
        <f>$E$50</f>
        <v>&gt;200 CC</v>
      </c>
      <c r="F94" s="28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30"/>
      <c r="R94" s="2"/>
      <c r="S94" s="83"/>
      <c r="T94" s="23" t="str">
        <f>$E$50</f>
        <v>&gt;200 CC</v>
      </c>
      <c r="U94" s="28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30"/>
      <c r="AG94" s="2"/>
      <c r="AH94" s="83"/>
      <c r="AI94" s="23" t="str">
        <f>$E$50</f>
        <v>&gt;200 CC</v>
      </c>
      <c r="AJ94" s="7">
        <f t="shared" si="105"/>
        <v>0</v>
      </c>
      <c r="AK94" s="8">
        <f t="shared" si="94"/>
        <v>0</v>
      </c>
      <c r="AL94" s="8">
        <f t="shared" si="95"/>
        <v>0</v>
      </c>
      <c r="AM94" s="8">
        <f t="shared" si="96"/>
        <v>0</v>
      </c>
      <c r="AN94" s="8">
        <f t="shared" si="97"/>
        <v>0</v>
      </c>
      <c r="AO94" s="8">
        <f t="shared" si="98"/>
        <v>0</v>
      </c>
      <c r="AP94" s="8">
        <f t="shared" si="99"/>
        <v>0</v>
      </c>
      <c r="AQ94" s="8">
        <f t="shared" si="100"/>
        <v>0</v>
      </c>
      <c r="AR94" s="8">
        <f t="shared" si="101"/>
        <v>0</v>
      </c>
      <c r="AS94" s="8">
        <f t="shared" si="102"/>
        <v>0</v>
      </c>
      <c r="AT94" s="8">
        <f t="shared" si="103"/>
        <v>0</v>
      </c>
      <c r="AU94" s="9">
        <f t="shared" si="104"/>
        <v>0</v>
      </c>
    </row>
    <row r="95" spans="1:47" x14ac:dyDescent="0.25">
      <c r="A95" s="48">
        <f>CHK!G95</f>
        <v>0</v>
      </c>
      <c r="B95" s="48">
        <f>CHK!H95</f>
        <v>0</v>
      </c>
      <c r="C95" s="48" t="str">
        <f>CHK!I95</f>
        <v>OK</v>
      </c>
      <c r="D95" s="25" t="str">
        <f>$D$51</f>
        <v>Others</v>
      </c>
      <c r="E95" s="26"/>
      <c r="F95" s="28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30"/>
      <c r="R95" s="2"/>
      <c r="S95" s="25" t="str">
        <f>$D$51</f>
        <v>Others</v>
      </c>
      <c r="T95" s="26"/>
      <c r="U95" s="28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30"/>
      <c r="AG95" s="2"/>
      <c r="AH95" s="25" t="str">
        <f>$D$51</f>
        <v>Others</v>
      </c>
      <c r="AI95" s="26"/>
      <c r="AJ95" s="7">
        <f t="shared" si="105"/>
        <v>0</v>
      </c>
      <c r="AK95" s="8">
        <f t="shared" si="94"/>
        <v>0</v>
      </c>
      <c r="AL95" s="8">
        <f t="shared" si="95"/>
        <v>0</v>
      </c>
      <c r="AM95" s="8">
        <f t="shared" si="96"/>
        <v>0</v>
      </c>
      <c r="AN95" s="8">
        <f t="shared" si="97"/>
        <v>0</v>
      </c>
      <c r="AO95" s="8">
        <f t="shared" si="98"/>
        <v>0</v>
      </c>
      <c r="AP95" s="8">
        <f t="shared" si="99"/>
        <v>0</v>
      </c>
      <c r="AQ95" s="8">
        <f t="shared" si="100"/>
        <v>0</v>
      </c>
      <c r="AR95" s="8">
        <f t="shared" si="101"/>
        <v>0</v>
      </c>
      <c r="AS95" s="8">
        <f t="shared" si="102"/>
        <v>0</v>
      </c>
      <c r="AT95" s="8">
        <f t="shared" si="103"/>
        <v>0</v>
      </c>
      <c r="AU95" s="9">
        <f t="shared" si="104"/>
        <v>0</v>
      </c>
    </row>
    <row r="96" spans="1:47" x14ac:dyDescent="0.25">
      <c r="A96" s="48">
        <f>CHK!G96</f>
        <v>0</v>
      </c>
      <c r="B96" s="48">
        <f>CHK!H96</f>
        <v>0</v>
      </c>
      <c r="C96" s="48">
        <f>CHK!I96</f>
        <v>0</v>
      </c>
      <c r="D96" s="15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5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15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</row>
    <row r="97" spans="1:47" ht="15" customHeight="1" x14ac:dyDescent="0.25">
      <c r="A97" s="48">
        <f>CHK!G97</f>
        <v>0</v>
      </c>
      <c r="B97" s="48">
        <f>CHK!H97</f>
        <v>0</v>
      </c>
      <c r="C97" s="48">
        <f>CHK!I97</f>
        <v>0</v>
      </c>
      <c r="D97" s="18" t="s">
        <v>63</v>
      </c>
      <c r="E97" s="19"/>
      <c r="F97" s="32" t="str">
        <f>$F$9</f>
        <v>إجمالي الأقساط (Gross Premiums)</v>
      </c>
      <c r="G97" s="32"/>
      <c r="H97" s="32"/>
      <c r="I97" s="32" t="str">
        <f>F97</f>
        <v>إجمالي الأقساط (Gross Premiums)</v>
      </c>
      <c r="J97" s="32"/>
      <c r="K97" s="32"/>
      <c r="L97" s="32" t="str">
        <f>F97</f>
        <v>إجمالي الأقساط (Gross Premiums)</v>
      </c>
      <c r="M97" s="32"/>
      <c r="N97" s="32"/>
      <c r="O97" s="32" t="str">
        <f>F97</f>
        <v>إجمالي الأقساط (Gross Premiums)</v>
      </c>
      <c r="P97" s="32"/>
      <c r="Q97" s="32"/>
      <c r="R97" s="2"/>
      <c r="S97" s="18" t="str">
        <f>D97</f>
        <v>AL AIN</v>
      </c>
      <c r="T97" s="19"/>
      <c r="U97" s="32" t="str">
        <f>$U$9</f>
        <v>عدد السيارات في كل فئة ( Number of Vehicles per category)</v>
      </c>
      <c r="V97" s="32"/>
      <c r="W97" s="32"/>
      <c r="X97" s="32" t="str">
        <f>U97</f>
        <v>عدد السيارات في كل فئة ( Number of Vehicles per category)</v>
      </c>
      <c r="Y97" s="32"/>
      <c r="Z97" s="32"/>
      <c r="AA97" s="32" t="str">
        <f>U97</f>
        <v>عدد السيارات في كل فئة ( Number of Vehicles per category)</v>
      </c>
      <c r="AB97" s="32"/>
      <c r="AC97" s="32"/>
      <c r="AD97" s="32" t="str">
        <f>U97</f>
        <v>عدد السيارات في كل فئة ( Number of Vehicles per category)</v>
      </c>
      <c r="AE97" s="32"/>
      <c r="AF97" s="32"/>
      <c r="AG97" s="2"/>
      <c r="AH97" s="18" t="str">
        <f>D97</f>
        <v>AL AIN</v>
      </c>
      <c r="AI97" s="19"/>
      <c r="AJ97" s="32" t="str">
        <f>$AJ$9</f>
        <v xml:space="preserve">متوسط الأسعار المطبقة خلال شهر ( Average premiums applied within a month) </v>
      </c>
      <c r="AK97" s="32"/>
      <c r="AL97" s="32"/>
      <c r="AM97" s="32" t="str">
        <f>AJ97</f>
        <v xml:space="preserve">متوسط الأسعار المطبقة خلال شهر ( Average premiums applied within a month) </v>
      </c>
      <c r="AN97" s="32"/>
      <c r="AO97" s="32"/>
      <c r="AP97" s="32" t="str">
        <f>AJ97</f>
        <v xml:space="preserve">متوسط الأسعار المطبقة خلال شهر ( Average premiums applied within a month) </v>
      </c>
      <c r="AQ97" s="32"/>
      <c r="AR97" s="32"/>
      <c r="AS97" s="32" t="str">
        <f>AJ97</f>
        <v xml:space="preserve">متوسط الأسعار المطبقة خلال شهر ( Average premiums applied within a month) </v>
      </c>
      <c r="AT97" s="32"/>
      <c r="AU97" s="32"/>
    </row>
    <row r="98" spans="1:47" x14ac:dyDescent="0.25">
      <c r="A98" s="48">
        <f>CHK!G98</f>
        <v>0</v>
      </c>
      <c r="B98" s="48">
        <f>CHK!H98</f>
        <v>0</v>
      </c>
      <c r="C98" s="48">
        <f>CHK!I98</f>
        <v>0</v>
      </c>
      <c r="D98" s="84" t="s">
        <v>0</v>
      </c>
      <c r="E98" s="85"/>
      <c r="F98" s="20">
        <f>$F$10</f>
        <v>43739</v>
      </c>
      <c r="G98" s="21">
        <f>$G$10</f>
        <v>43770</v>
      </c>
      <c r="H98" s="21">
        <f>$H$10</f>
        <v>43800</v>
      </c>
      <c r="I98" s="21">
        <f>$I$10</f>
        <v>43556</v>
      </c>
      <c r="J98" s="21">
        <f>$J$10</f>
        <v>43586</v>
      </c>
      <c r="K98" s="21">
        <f>$K$10</f>
        <v>43617</v>
      </c>
      <c r="L98" s="21">
        <f>$L$10</f>
        <v>43647</v>
      </c>
      <c r="M98" s="21">
        <f>$M$10</f>
        <v>43678</v>
      </c>
      <c r="N98" s="21">
        <f>$N$10</f>
        <v>43709</v>
      </c>
      <c r="O98" s="21">
        <f>$O$10</f>
        <v>43739</v>
      </c>
      <c r="P98" s="21">
        <f>$P$10</f>
        <v>43770</v>
      </c>
      <c r="Q98" s="22">
        <f>$Q$10</f>
        <v>43800</v>
      </c>
      <c r="R98" s="2"/>
      <c r="S98" s="84" t="s">
        <v>0</v>
      </c>
      <c r="T98" s="85"/>
      <c r="U98" s="20">
        <f>$F$10</f>
        <v>43739</v>
      </c>
      <c r="V98" s="21">
        <f>$G$10</f>
        <v>43770</v>
      </c>
      <c r="W98" s="21">
        <f>$H$10</f>
        <v>43800</v>
      </c>
      <c r="X98" s="21">
        <f>$I$10</f>
        <v>43556</v>
      </c>
      <c r="Y98" s="21">
        <f>$J$10</f>
        <v>43586</v>
      </c>
      <c r="Z98" s="21">
        <f>$K$10</f>
        <v>43617</v>
      </c>
      <c r="AA98" s="21">
        <f>$L$10</f>
        <v>43647</v>
      </c>
      <c r="AB98" s="21">
        <f>$M$10</f>
        <v>43678</v>
      </c>
      <c r="AC98" s="21">
        <f>$N$10</f>
        <v>43709</v>
      </c>
      <c r="AD98" s="21">
        <f>$O$10</f>
        <v>43739</v>
      </c>
      <c r="AE98" s="21">
        <f>$P$10</f>
        <v>43770</v>
      </c>
      <c r="AF98" s="22">
        <f>$Q$10</f>
        <v>43800</v>
      </c>
      <c r="AG98" s="2"/>
      <c r="AH98" s="84" t="s">
        <v>0</v>
      </c>
      <c r="AI98" s="85"/>
      <c r="AJ98" s="20">
        <f>$F$10</f>
        <v>43739</v>
      </c>
      <c r="AK98" s="21">
        <f>$G$10</f>
        <v>43770</v>
      </c>
      <c r="AL98" s="21">
        <f>$H$10</f>
        <v>43800</v>
      </c>
      <c r="AM98" s="21">
        <f>$I$10</f>
        <v>43556</v>
      </c>
      <c r="AN98" s="21">
        <f>$J$10</f>
        <v>43586</v>
      </c>
      <c r="AO98" s="21">
        <f>$K$10</f>
        <v>43617</v>
      </c>
      <c r="AP98" s="21">
        <f>$L$10</f>
        <v>43647</v>
      </c>
      <c r="AQ98" s="21">
        <f>$M$10</f>
        <v>43678</v>
      </c>
      <c r="AR98" s="21">
        <f>$N$10</f>
        <v>43709</v>
      </c>
      <c r="AS98" s="21">
        <f>$O$10</f>
        <v>43739</v>
      </c>
      <c r="AT98" s="21">
        <f>$P$10</f>
        <v>43770</v>
      </c>
      <c r="AU98" s="22">
        <f>$Q$10</f>
        <v>43800</v>
      </c>
    </row>
    <row r="99" spans="1:47" x14ac:dyDescent="0.25">
      <c r="A99" s="48">
        <f>CHK!G99</f>
        <v>0</v>
      </c>
      <c r="B99" s="48">
        <f>CHK!H99</f>
        <v>0</v>
      </c>
      <c r="C99" s="48" t="str">
        <f>CHK!I99</f>
        <v>OK</v>
      </c>
      <c r="D99" s="81" t="str">
        <f>$D$11</f>
        <v>Salon- Private</v>
      </c>
      <c r="E99" s="23" t="str">
        <f>$E$11</f>
        <v>4 Cylinder</v>
      </c>
      <c r="F99" s="28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30"/>
      <c r="R99" s="2"/>
      <c r="S99" s="81" t="str">
        <f>$D$11</f>
        <v>Salon- Private</v>
      </c>
      <c r="T99" s="23" t="str">
        <f>$E$11</f>
        <v>4 Cylinder</v>
      </c>
      <c r="U99" s="28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30"/>
      <c r="AG99" s="2"/>
      <c r="AH99" s="81" t="str">
        <f>$D$11</f>
        <v>Salon- Private</v>
      </c>
      <c r="AI99" s="23" t="str">
        <f>$E$11</f>
        <v>4 Cylinder</v>
      </c>
      <c r="AJ99" s="4">
        <f>IFERROR(F99/U99,0)</f>
        <v>0</v>
      </c>
      <c r="AK99" s="5">
        <f t="shared" ref="AK99:AK139" si="106">IFERROR(G99/V99,0)</f>
        <v>0</v>
      </c>
      <c r="AL99" s="5">
        <f t="shared" ref="AL99:AL139" si="107">IFERROR(H99/W99,0)</f>
        <v>0</v>
      </c>
      <c r="AM99" s="5">
        <f t="shared" ref="AM99:AM139" si="108">IFERROR(I99/X99,0)</f>
        <v>0</v>
      </c>
      <c r="AN99" s="5">
        <f t="shared" ref="AN99:AN139" si="109">IFERROR(J99/Y99,0)</f>
        <v>0</v>
      </c>
      <c r="AO99" s="5">
        <f t="shared" ref="AO99:AO139" si="110">IFERROR(K99/Z99,0)</f>
        <v>0</v>
      </c>
      <c r="AP99" s="5">
        <f t="shared" ref="AP99:AP139" si="111">IFERROR(L99/AA99,0)</f>
        <v>0</v>
      </c>
      <c r="AQ99" s="5">
        <f t="shared" ref="AQ99:AQ139" si="112">IFERROR(M99/AB99,0)</f>
        <v>0</v>
      </c>
      <c r="AR99" s="5">
        <f t="shared" ref="AR99:AR139" si="113">IFERROR(N99/AC99,0)</f>
        <v>0</v>
      </c>
      <c r="AS99" s="5">
        <f t="shared" ref="AS99:AS139" si="114">IFERROR(O99/AD99,0)</f>
        <v>0</v>
      </c>
      <c r="AT99" s="5">
        <f t="shared" ref="AT99:AT139" si="115">IFERROR(P99/AE99,0)</f>
        <v>0</v>
      </c>
      <c r="AU99" s="6">
        <f t="shared" ref="AU99:AU139" si="116">IFERROR(Q99/AF99,0)</f>
        <v>0</v>
      </c>
    </row>
    <row r="100" spans="1:47" x14ac:dyDescent="0.25">
      <c r="A100" s="48">
        <f>CHK!G100</f>
        <v>0</v>
      </c>
      <c r="B100" s="48">
        <f>CHK!H100</f>
        <v>0</v>
      </c>
      <c r="C100" s="48" t="str">
        <f>CHK!I100</f>
        <v>OK</v>
      </c>
      <c r="D100" s="82"/>
      <c r="E100" s="23" t="str">
        <f>$E$12</f>
        <v>6 Cylinder</v>
      </c>
      <c r="F100" s="28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30"/>
      <c r="R100" s="2"/>
      <c r="S100" s="82"/>
      <c r="T100" s="23" t="str">
        <f>$E$12</f>
        <v>6 Cylinder</v>
      </c>
      <c r="U100" s="28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30"/>
      <c r="AG100" s="2"/>
      <c r="AH100" s="82"/>
      <c r="AI100" s="23" t="str">
        <f>$E$12</f>
        <v>6 Cylinder</v>
      </c>
      <c r="AJ100" s="4">
        <f t="shared" ref="AJ100:AJ139" si="117">IFERROR(F100/U100,0)</f>
        <v>0</v>
      </c>
      <c r="AK100" s="5">
        <f t="shared" si="106"/>
        <v>0</v>
      </c>
      <c r="AL100" s="5">
        <f t="shared" si="107"/>
        <v>0</v>
      </c>
      <c r="AM100" s="5">
        <f t="shared" si="108"/>
        <v>0</v>
      </c>
      <c r="AN100" s="5">
        <f t="shared" si="109"/>
        <v>0</v>
      </c>
      <c r="AO100" s="5">
        <f t="shared" si="110"/>
        <v>0</v>
      </c>
      <c r="AP100" s="5">
        <f t="shared" si="111"/>
        <v>0</v>
      </c>
      <c r="AQ100" s="5">
        <f t="shared" si="112"/>
        <v>0</v>
      </c>
      <c r="AR100" s="5">
        <f t="shared" si="113"/>
        <v>0</v>
      </c>
      <c r="AS100" s="5">
        <f t="shared" si="114"/>
        <v>0</v>
      </c>
      <c r="AT100" s="5">
        <f t="shared" si="115"/>
        <v>0</v>
      </c>
      <c r="AU100" s="6">
        <f t="shared" si="116"/>
        <v>0</v>
      </c>
    </row>
    <row r="101" spans="1:47" x14ac:dyDescent="0.25">
      <c r="A101" s="48">
        <f>CHK!G101</f>
        <v>0</v>
      </c>
      <c r="B101" s="48">
        <f>CHK!H101</f>
        <v>0</v>
      </c>
      <c r="C101" s="48" t="str">
        <f>CHK!I101</f>
        <v>OK</v>
      </c>
      <c r="D101" s="82"/>
      <c r="E101" s="23" t="str">
        <f>$E$13</f>
        <v>8 Cylinder</v>
      </c>
      <c r="F101" s="28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30"/>
      <c r="R101" s="2"/>
      <c r="S101" s="82"/>
      <c r="T101" s="23" t="str">
        <f>$E$13</f>
        <v>8 Cylinder</v>
      </c>
      <c r="U101" s="28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30"/>
      <c r="AG101" s="2"/>
      <c r="AH101" s="82"/>
      <c r="AI101" s="23" t="str">
        <f>$E$13</f>
        <v>8 Cylinder</v>
      </c>
      <c r="AJ101" s="4">
        <f t="shared" si="117"/>
        <v>0</v>
      </c>
      <c r="AK101" s="5">
        <f t="shared" si="106"/>
        <v>0</v>
      </c>
      <c r="AL101" s="5">
        <f t="shared" si="107"/>
        <v>0</v>
      </c>
      <c r="AM101" s="5">
        <f t="shared" si="108"/>
        <v>0</v>
      </c>
      <c r="AN101" s="5">
        <f t="shared" si="109"/>
        <v>0</v>
      </c>
      <c r="AO101" s="5">
        <f t="shared" si="110"/>
        <v>0</v>
      </c>
      <c r="AP101" s="5">
        <f t="shared" si="111"/>
        <v>0</v>
      </c>
      <c r="AQ101" s="5">
        <f t="shared" si="112"/>
        <v>0</v>
      </c>
      <c r="AR101" s="5">
        <f t="shared" si="113"/>
        <v>0</v>
      </c>
      <c r="AS101" s="5">
        <f t="shared" si="114"/>
        <v>0</v>
      </c>
      <c r="AT101" s="5">
        <f t="shared" si="115"/>
        <v>0</v>
      </c>
      <c r="AU101" s="6">
        <f t="shared" si="116"/>
        <v>0</v>
      </c>
    </row>
    <row r="102" spans="1:47" x14ac:dyDescent="0.25">
      <c r="A102" s="48">
        <f>CHK!G102</f>
        <v>0</v>
      </c>
      <c r="B102" s="48">
        <f>CHK!H102</f>
        <v>0</v>
      </c>
      <c r="C102" s="48" t="str">
        <f>CHK!I102</f>
        <v>OK</v>
      </c>
      <c r="D102" s="83"/>
      <c r="E102" s="23" t="str">
        <f>$E$14</f>
        <v>&gt;8 Cylinders</v>
      </c>
      <c r="F102" s="28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30"/>
      <c r="R102" s="2"/>
      <c r="S102" s="83"/>
      <c r="T102" s="23" t="str">
        <f>$E$14</f>
        <v>&gt;8 Cylinders</v>
      </c>
      <c r="U102" s="28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30"/>
      <c r="AG102" s="2"/>
      <c r="AH102" s="83"/>
      <c r="AI102" s="23" t="str">
        <f>$E$14</f>
        <v>&gt;8 Cylinders</v>
      </c>
      <c r="AJ102" s="4">
        <f t="shared" si="117"/>
        <v>0</v>
      </c>
      <c r="AK102" s="5">
        <f t="shared" si="106"/>
        <v>0</v>
      </c>
      <c r="AL102" s="5">
        <f t="shared" si="107"/>
        <v>0</v>
      </c>
      <c r="AM102" s="5">
        <f t="shared" si="108"/>
        <v>0</v>
      </c>
      <c r="AN102" s="5">
        <f t="shared" si="109"/>
        <v>0</v>
      </c>
      <c r="AO102" s="5">
        <f t="shared" si="110"/>
        <v>0</v>
      </c>
      <c r="AP102" s="5">
        <f t="shared" si="111"/>
        <v>0</v>
      </c>
      <c r="AQ102" s="5">
        <f t="shared" si="112"/>
        <v>0</v>
      </c>
      <c r="AR102" s="5">
        <f t="shared" si="113"/>
        <v>0</v>
      </c>
      <c r="AS102" s="5">
        <f t="shared" si="114"/>
        <v>0</v>
      </c>
      <c r="AT102" s="5">
        <f t="shared" si="115"/>
        <v>0</v>
      </c>
      <c r="AU102" s="6">
        <f t="shared" si="116"/>
        <v>0</v>
      </c>
    </row>
    <row r="103" spans="1:47" ht="15.75" customHeight="1" x14ac:dyDescent="0.25">
      <c r="A103" s="48">
        <f>CHK!G103</f>
        <v>0</v>
      </c>
      <c r="B103" s="48">
        <f>CHK!H103</f>
        <v>0</v>
      </c>
      <c r="C103" s="48" t="str">
        <f>CHK!I103</f>
        <v>OK</v>
      </c>
      <c r="D103" s="81" t="str">
        <f>$D$15</f>
        <v>Salon - Commercial</v>
      </c>
      <c r="E103" s="23" t="str">
        <f>$E$15</f>
        <v>4 Cylinder</v>
      </c>
      <c r="F103" s="28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30"/>
      <c r="R103" s="2"/>
      <c r="S103" s="81" t="str">
        <f>$D$15</f>
        <v>Salon - Commercial</v>
      </c>
      <c r="T103" s="23" t="str">
        <f>$E$15</f>
        <v>4 Cylinder</v>
      </c>
      <c r="U103" s="28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30"/>
      <c r="AG103" s="2"/>
      <c r="AH103" s="81" t="str">
        <f>$D$15</f>
        <v>Salon - Commercial</v>
      </c>
      <c r="AI103" s="23" t="str">
        <f>$E$15</f>
        <v>4 Cylinder</v>
      </c>
      <c r="AJ103" s="4">
        <f t="shared" si="117"/>
        <v>0</v>
      </c>
      <c r="AK103" s="5">
        <f t="shared" si="106"/>
        <v>0</v>
      </c>
      <c r="AL103" s="5">
        <f t="shared" si="107"/>
        <v>0</v>
      </c>
      <c r="AM103" s="5">
        <f t="shared" si="108"/>
        <v>0</v>
      </c>
      <c r="AN103" s="5">
        <f t="shared" si="109"/>
        <v>0</v>
      </c>
      <c r="AO103" s="5">
        <f t="shared" si="110"/>
        <v>0</v>
      </c>
      <c r="AP103" s="5">
        <f t="shared" si="111"/>
        <v>0</v>
      </c>
      <c r="AQ103" s="5">
        <f t="shared" si="112"/>
        <v>0</v>
      </c>
      <c r="AR103" s="5">
        <f t="shared" si="113"/>
        <v>0</v>
      </c>
      <c r="AS103" s="5">
        <f t="shared" si="114"/>
        <v>0</v>
      </c>
      <c r="AT103" s="5">
        <f t="shared" si="115"/>
        <v>0</v>
      </c>
      <c r="AU103" s="6">
        <f t="shared" si="116"/>
        <v>0</v>
      </c>
    </row>
    <row r="104" spans="1:47" x14ac:dyDescent="0.25">
      <c r="A104" s="48">
        <f>CHK!G104</f>
        <v>0</v>
      </c>
      <c r="B104" s="48">
        <f>CHK!H104</f>
        <v>0</v>
      </c>
      <c r="C104" s="48" t="str">
        <f>CHK!I104</f>
        <v>OK</v>
      </c>
      <c r="D104" s="82"/>
      <c r="E104" s="23" t="str">
        <f>$E$16</f>
        <v>6 Cylinder</v>
      </c>
      <c r="F104" s="28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30"/>
      <c r="R104" s="2"/>
      <c r="S104" s="82"/>
      <c r="T104" s="23" t="str">
        <f>$E$16</f>
        <v>6 Cylinder</v>
      </c>
      <c r="U104" s="28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30"/>
      <c r="AG104" s="2"/>
      <c r="AH104" s="82"/>
      <c r="AI104" s="23" t="str">
        <f>$E$16</f>
        <v>6 Cylinder</v>
      </c>
      <c r="AJ104" s="4">
        <f t="shared" si="117"/>
        <v>0</v>
      </c>
      <c r="AK104" s="5">
        <f t="shared" si="106"/>
        <v>0</v>
      </c>
      <c r="AL104" s="5">
        <f t="shared" si="107"/>
        <v>0</v>
      </c>
      <c r="AM104" s="5">
        <f t="shared" si="108"/>
        <v>0</v>
      </c>
      <c r="AN104" s="5">
        <f t="shared" si="109"/>
        <v>0</v>
      </c>
      <c r="AO104" s="5">
        <f t="shared" si="110"/>
        <v>0</v>
      </c>
      <c r="AP104" s="5">
        <f t="shared" si="111"/>
        <v>0</v>
      </c>
      <c r="AQ104" s="5">
        <f t="shared" si="112"/>
        <v>0</v>
      </c>
      <c r="AR104" s="5">
        <f t="shared" si="113"/>
        <v>0</v>
      </c>
      <c r="AS104" s="5">
        <f t="shared" si="114"/>
        <v>0</v>
      </c>
      <c r="AT104" s="5">
        <f t="shared" si="115"/>
        <v>0</v>
      </c>
      <c r="AU104" s="6">
        <f t="shared" si="116"/>
        <v>0</v>
      </c>
    </row>
    <row r="105" spans="1:47" x14ac:dyDescent="0.25">
      <c r="A105" s="48">
        <f>CHK!G105</f>
        <v>0</v>
      </c>
      <c r="B105" s="48">
        <f>CHK!H105</f>
        <v>0</v>
      </c>
      <c r="C105" s="48" t="str">
        <f>CHK!I105</f>
        <v>OK</v>
      </c>
      <c r="D105" s="82"/>
      <c r="E105" s="23" t="str">
        <f>$E$17</f>
        <v>8 Cylinder</v>
      </c>
      <c r="F105" s="28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30"/>
      <c r="R105" s="2"/>
      <c r="S105" s="82"/>
      <c r="T105" s="23" t="str">
        <f>$E$17</f>
        <v>8 Cylinder</v>
      </c>
      <c r="U105" s="28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30"/>
      <c r="AG105" s="2"/>
      <c r="AH105" s="82"/>
      <c r="AI105" s="23" t="str">
        <f>$E$17</f>
        <v>8 Cylinder</v>
      </c>
      <c r="AJ105" s="4">
        <f t="shared" si="117"/>
        <v>0</v>
      </c>
      <c r="AK105" s="5">
        <f t="shared" si="106"/>
        <v>0</v>
      </c>
      <c r="AL105" s="5">
        <f t="shared" si="107"/>
        <v>0</v>
      </c>
      <c r="AM105" s="5">
        <f t="shared" si="108"/>
        <v>0</v>
      </c>
      <c r="AN105" s="5">
        <f t="shared" si="109"/>
        <v>0</v>
      </c>
      <c r="AO105" s="5">
        <f t="shared" si="110"/>
        <v>0</v>
      </c>
      <c r="AP105" s="5">
        <f t="shared" si="111"/>
        <v>0</v>
      </c>
      <c r="AQ105" s="5">
        <f t="shared" si="112"/>
        <v>0</v>
      </c>
      <c r="AR105" s="5">
        <f t="shared" si="113"/>
        <v>0</v>
      </c>
      <c r="AS105" s="5">
        <f t="shared" si="114"/>
        <v>0</v>
      </c>
      <c r="AT105" s="5">
        <f t="shared" si="115"/>
        <v>0</v>
      </c>
      <c r="AU105" s="6">
        <f t="shared" si="116"/>
        <v>0</v>
      </c>
    </row>
    <row r="106" spans="1:47" x14ac:dyDescent="0.25">
      <c r="A106" s="48">
        <f>CHK!G106</f>
        <v>0</v>
      </c>
      <c r="B106" s="48">
        <f>CHK!H106</f>
        <v>0</v>
      </c>
      <c r="C106" s="48" t="str">
        <f>CHK!I106</f>
        <v>OK</v>
      </c>
      <c r="D106" s="83"/>
      <c r="E106" s="23" t="str">
        <f>$E$18</f>
        <v>&gt;8 Cylinders</v>
      </c>
      <c r="F106" s="28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30"/>
      <c r="R106" s="2"/>
      <c r="S106" s="83"/>
      <c r="T106" s="23" t="str">
        <f>$E$18</f>
        <v>&gt;8 Cylinders</v>
      </c>
      <c r="U106" s="28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30"/>
      <c r="AG106" s="2"/>
      <c r="AH106" s="83"/>
      <c r="AI106" s="23" t="str">
        <f>$E$18</f>
        <v>&gt;8 Cylinders</v>
      </c>
      <c r="AJ106" s="4">
        <f t="shared" si="117"/>
        <v>0</v>
      </c>
      <c r="AK106" s="5">
        <f t="shared" si="106"/>
        <v>0</v>
      </c>
      <c r="AL106" s="5">
        <f t="shared" si="107"/>
        <v>0</v>
      </c>
      <c r="AM106" s="5">
        <f t="shared" si="108"/>
        <v>0</v>
      </c>
      <c r="AN106" s="5">
        <f t="shared" si="109"/>
        <v>0</v>
      </c>
      <c r="AO106" s="5">
        <f t="shared" si="110"/>
        <v>0</v>
      </c>
      <c r="AP106" s="5">
        <f t="shared" si="111"/>
        <v>0</v>
      </c>
      <c r="AQ106" s="5">
        <f t="shared" si="112"/>
        <v>0</v>
      </c>
      <c r="AR106" s="5">
        <f t="shared" si="113"/>
        <v>0</v>
      </c>
      <c r="AS106" s="5">
        <f t="shared" si="114"/>
        <v>0</v>
      </c>
      <c r="AT106" s="5">
        <f t="shared" si="115"/>
        <v>0</v>
      </c>
      <c r="AU106" s="6">
        <f t="shared" si="116"/>
        <v>0</v>
      </c>
    </row>
    <row r="107" spans="1:47" ht="15.75" customHeight="1" x14ac:dyDescent="0.25">
      <c r="A107" s="48">
        <f>CHK!G107</f>
        <v>0</v>
      </c>
      <c r="B107" s="48">
        <f>CHK!H107</f>
        <v>0</v>
      </c>
      <c r="C107" s="48" t="str">
        <f>CHK!I107</f>
        <v>OK</v>
      </c>
      <c r="D107" s="81" t="str">
        <f>$D$19</f>
        <v>Jeeps (4x4) Private</v>
      </c>
      <c r="E107" s="23" t="str">
        <f>$E$19</f>
        <v>4 Cylinder</v>
      </c>
      <c r="F107" s="28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0"/>
      <c r="R107" s="2"/>
      <c r="S107" s="81" t="str">
        <f>$D$19</f>
        <v>Jeeps (4x4) Private</v>
      </c>
      <c r="T107" s="23" t="str">
        <f>$E$19</f>
        <v>4 Cylinder</v>
      </c>
      <c r="U107" s="28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30"/>
      <c r="AG107" s="2"/>
      <c r="AH107" s="81" t="str">
        <f>$D$19</f>
        <v>Jeeps (4x4) Private</v>
      </c>
      <c r="AI107" s="23" t="str">
        <f>$E$19</f>
        <v>4 Cylinder</v>
      </c>
      <c r="AJ107" s="4">
        <f t="shared" si="117"/>
        <v>0</v>
      </c>
      <c r="AK107" s="5">
        <f t="shared" si="106"/>
        <v>0</v>
      </c>
      <c r="AL107" s="5">
        <f t="shared" si="107"/>
        <v>0</v>
      </c>
      <c r="AM107" s="5">
        <f t="shared" si="108"/>
        <v>0</v>
      </c>
      <c r="AN107" s="5">
        <f t="shared" si="109"/>
        <v>0</v>
      </c>
      <c r="AO107" s="5">
        <f t="shared" si="110"/>
        <v>0</v>
      </c>
      <c r="AP107" s="5">
        <f t="shared" si="111"/>
        <v>0</v>
      </c>
      <c r="AQ107" s="5">
        <f t="shared" si="112"/>
        <v>0</v>
      </c>
      <c r="AR107" s="5">
        <f t="shared" si="113"/>
        <v>0</v>
      </c>
      <c r="AS107" s="5">
        <f t="shared" si="114"/>
        <v>0</v>
      </c>
      <c r="AT107" s="5">
        <f t="shared" si="115"/>
        <v>0</v>
      </c>
      <c r="AU107" s="6">
        <f t="shared" si="116"/>
        <v>0</v>
      </c>
    </row>
    <row r="108" spans="1:47" x14ac:dyDescent="0.25">
      <c r="A108" s="48">
        <f>CHK!G108</f>
        <v>0</v>
      </c>
      <c r="B108" s="48">
        <f>CHK!H108</f>
        <v>0</v>
      </c>
      <c r="C108" s="48" t="str">
        <f>CHK!I108</f>
        <v>OK</v>
      </c>
      <c r="D108" s="82"/>
      <c r="E108" s="23" t="str">
        <f>$E$20</f>
        <v>6 Cylinder</v>
      </c>
      <c r="F108" s="28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30"/>
      <c r="R108" s="2"/>
      <c r="S108" s="82"/>
      <c r="T108" s="23" t="str">
        <f>$E$20</f>
        <v>6 Cylinder</v>
      </c>
      <c r="U108" s="28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30"/>
      <c r="AG108" s="2"/>
      <c r="AH108" s="82"/>
      <c r="AI108" s="23" t="str">
        <f>$E$20</f>
        <v>6 Cylinder</v>
      </c>
      <c r="AJ108" s="4">
        <f t="shared" si="117"/>
        <v>0</v>
      </c>
      <c r="AK108" s="5">
        <f t="shared" si="106"/>
        <v>0</v>
      </c>
      <c r="AL108" s="5">
        <f t="shared" si="107"/>
        <v>0</v>
      </c>
      <c r="AM108" s="5">
        <f t="shared" si="108"/>
        <v>0</v>
      </c>
      <c r="AN108" s="5">
        <f t="shared" si="109"/>
        <v>0</v>
      </c>
      <c r="AO108" s="5">
        <f t="shared" si="110"/>
        <v>0</v>
      </c>
      <c r="AP108" s="5">
        <f t="shared" si="111"/>
        <v>0</v>
      </c>
      <c r="AQ108" s="5">
        <f t="shared" si="112"/>
        <v>0</v>
      </c>
      <c r="AR108" s="5">
        <f t="shared" si="113"/>
        <v>0</v>
      </c>
      <c r="AS108" s="5">
        <f t="shared" si="114"/>
        <v>0</v>
      </c>
      <c r="AT108" s="5">
        <f t="shared" si="115"/>
        <v>0</v>
      </c>
      <c r="AU108" s="6">
        <f t="shared" si="116"/>
        <v>0</v>
      </c>
    </row>
    <row r="109" spans="1:47" x14ac:dyDescent="0.25">
      <c r="A109" s="48">
        <f>CHK!G109</f>
        <v>0</v>
      </c>
      <c r="B109" s="48">
        <f>CHK!H109</f>
        <v>0</v>
      </c>
      <c r="C109" s="48" t="str">
        <f>CHK!I109</f>
        <v>OK</v>
      </c>
      <c r="D109" s="82"/>
      <c r="E109" s="23" t="str">
        <f>$E$21</f>
        <v>8 Cylinder</v>
      </c>
      <c r="F109" s="28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30"/>
      <c r="R109" s="2"/>
      <c r="S109" s="82"/>
      <c r="T109" s="23" t="str">
        <f>$E$21</f>
        <v>8 Cylinder</v>
      </c>
      <c r="U109" s="28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30"/>
      <c r="AG109" s="2"/>
      <c r="AH109" s="82"/>
      <c r="AI109" s="23" t="str">
        <f>$E$21</f>
        <v>8 Cylinder</v>
      </c>
      <c r="AJ109" s="4">
        <f t="shared" si="117"/>
        <v>0</v>
      </c>
      <c r="AK109" s="5">
        <f t="shared" si="106"/>
        <v>0</v>
      </c>
      <c r="AL109" s="5">
        <f t="shared" si="107"/>
        <v>0</v>
      </c>
      <c r="AM109" s="5">
        <f t="shared" si="108"/>
        <v>0</v>
      </c>
      <c r="AN109" s="5">
        <f t="shared" si="109"/>
        <v>0</v>
      </c>
      <c r="AO109" s="5">
        <f t="shared" si="110"/>
        <v>0</v>
      </c>
      <c r="AP109" s="5">
        <f t="shared" si="111"/>
        <v>0</v>
      </c>
      <c r="AQ109" s="5">
        <f t="shared" si="112"/>
        <v>0</v>
      </c>
      <c r="AR109" s="5">
        <f t="shared" si="113"/>
        <v>0</v>
      </c>
      <c r="AS109" s="5">
        <f t="shared" si="114"/>
        <v>0</v>
      </c>
      <c r="AT109" s="5">
        <f t="shared" si="115"/>
        <v>0</v>
      </c>
      <c r="AU109" s="6">
        <f t="shared" si="116"/>
        <v>0</v>
      </c>
    </row>
    <row r="110" spans="1:47" x14ac:dyDescent="0.25">
      <c r="A110" s="48">
        <f>CHK!G110</f>
        <v>0</v>
      </c>
      <c r="B110" s="48">
        <f>CHK!H110</f>
        <v>0</v>
      </c>
      <c r="C110" s="48" t="str">
        <f>CHK!I110</f>
        <v>OK</v>
      </c>
      <c r="D110" s="83"/>
      <c r="E110" s="23" t="str">
        <f>$E$22</f>
        <v>&gt;8 Cylinders</v>
      </c>
      <c r="F110" s="28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30"/>
      <c r="R110" s="2"/>
      <c r="S110" s="83"/>
      <c r="T110" s="23" t="str">
        <f>$E$22</f>
        <v>&gt;8 Cylinders</v>
      </c>
      <c r="U110" s="28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30"/>
      <c r="AG110" s="2"/>
      <c r="AH110" s="83"/>
      <c r="AI110" s="23" t="str">
        <f>$E$22</f>
        <v>&gt;8 Cylinders</v>
      </c>
      <c r="AJ110" s="4">
        <f t="shared" si="117"/>
        <v>0</v>
      </c>
      <c r="AK110" s="5">
        <f t="shared" si="106"/>
        <v>0</v>
      </c>
      <c r="AL110" s="5">
        <f t="shared" si="107"/>
        <v>0</v>
      </c>
      <c r="AM110" s="5">
        <f t="shared" si="108"/>
        <v>0</v>
      </c>
      <c r="AN110" s="5">
        <f t="shared" si="109"/>
        <v>0</v>
      </c>
      <c r="AO110" s="5">
        <f t="shared" si="110"/>
        <v>0</v>
      </c>
      <c r="AP110" s="5">
        <f t="shared" si="111"/>
        <v>0</v>
      </c>
      <c r="AQ110" s="5">
        <f t="shared" si="112"/>
        <v>0</v>
      </c>
      <c r="AR110" s="5">
        <f t="shared" si="113"/>
        <v>0</v>
      </c>
      <c r="AS110" s="5">
        <f t="shared" si="114"/>
        <v>0</v>
      </c>
      <c r="AT110" s="5">
        <f t="shared" si="115"/>
        <v>0</v>
      </c>
      <c r="AU110" s="6">
        <f t="shared" si="116"/>
        <v>0</v>
      </c>
    </row>
    <row r="111" spans="1:47" ht="15.75" customHeight="1" x14ac:dyDescent="0.25">
      <c r="A111" s="48">
        <f>CHK!G111</f>
        <v>0</v>
      </c>
      <c r="B111" s="48">
        <f>CHK!H111</f>
        <v>0</v>
      </c>
      <c r="C111" s="48" t="str">
        <f>CHK!I111</f>
        <v>OK</v>
      </c>
      <c r="D111" s="81" t="str">
        <f>$D$23</f>
        <v>Jeeps (4x4) Commercial</v>
      </c>
      <c r="E111" s="23" t="str">
        <f>$E$23</f>
        <v>4 Cylinder</v>
      </c>
      <c r="F111" s="28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30"/>
      <c r="R111" s="2"/>
      <c r="S111" s="81" t="str">
        <f>$D$23</f>
        <v>Jeeps (4x4) Commercial</v>
      </c>
      <c r="T111" s="23" t="str">
        <f>$E$23</f>
        <v>4 Cylinder</v>
      </c>
      <c r="U111" s="28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30"/>
      <c r="AG111" s="2"/>
      <c r="AH111" s="81" t="str">
        <f>$D$23</f>
        <v>Jeeps (4x4) Commercial</v>
      </c>
      <c r="AI111" s="23" t="str">
        <f>$E$23</f>
        <v>4 Cylinder</v>
      </c>
      <c r="AJ111" s="4">
        <f t="shared" si="117"/>
        <v>0</v>
      </c>
      <c r="AK111" s="5">
        <f t="shared" si="106"/>
        <v>0</v>
      </c>
      <c r="AL111" s="5">
        <f t="shared" si="107"/>
        <v>0</v>
      </c>
      <c r="AM111" s="5">
        <f t="shared" si="108"/>
        <v>0</v>
      </c>
      <c r="AN111" s="5">
        <f t="shared" si="109"/>
        <v>0</v>
      </c>
      <c r="AO111" s="5">
        <f t="shared" si="110"/>
        <v>0</v>
      </c>
      <c r="AP111" s="5">
        <f t="shared" si="111"/>
        <v>0</v>
      </c>
      <c r="AQ111" s="5">
        <f t="shared" si="112"/>
        <v>0</v>
      </c>
      <c r="AR111" s="5">
        <f t="shared" si="113"/>
        <v>0</v>
      </c>
      <c r="AS111" s="5">
        <f t="shared" si="114"/>
        <v>0</v>
      </c>
      <c r="AT111" s="5">
        <f t="shared" si="115"/>
        <v>0</v>
      </c>
      <c r="AU111" s="6">
        <f t="shared" si="116"/>
        <v>0</v>
      </c>
    </row>
    <row r="112" spans="1:47" x14ac:dyDescent="0.25">
      <c r="A112" s="48">
        <f>CHK!G112</f>
        <v>0</v>
      </c>
      <c r="B112" s="48">
        <f>CHK!H112</f>
        <v>0</v>
      </c>
      <c r="C112" s="48" t="str">
        <f>CHK!I112</f>
        <v>OK</v>
      </c>
      <c r="D112" s="82"/>
      <c r="E112" s="23" t="str">
        <f>$E$24</f>
        <v>6 Cylinder</v>
      </c>
      <c r="F112" s="28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30"/>
      <c r="R112" s="2"/>
      <c r="S112" s="82"/>
      <c r="T112" s="23" t="str">
        <f>$E$24</f>
        <v>6 Cylinder</v>
      </c>
      <c r="U112" s="28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30"/>
      <c r="AG112" s="2"/>
      <c r="AH112" s="82"/>
      <c r="AI112" s="23" t="str">
        <f>$E$24</f>
        <v>6 Cylinder</v>
      </c>
      <c r="AJ112" s="4">
        <f t="shared" si="117"/>
        <v>0</v>
      </c>
      <c r="AK112" s="5">
        <f t="shared" si="106"/>
        <v>0</v>
      </c>
      <c r="AL112" s="5">
        <f t="shared" si="107"/>
        <v>0</v>
      </c>
      <c r="AM112" s="5">
        <f t="shared" si="108"/>
        <v>0</v>
      </c>
      <c r="AN112" s="5">
        <f t="shared" si="109"/>
        <v>0</v>
      </c>
      <c r="AO112" s="5">
        <f t="shared" si="110"/>
        <v>0</v>
      </c>
      <c r="AP112" s="5">
        <f t="shared" si="111"/>
        <v>0</v>
      </c>
      <c r="AQ112" s="5">
        <f t="shared" si="112"/>
        <v>0</v>
      </c>
      <c r="AR112" s="5">
        <f t="shared" si="113"/>
        <v>0</v>
      </c>
      <c r="AS112" s="5">
        <f t="shared" si="114"/>
        <v>0</v>
      </c>
      <c r="AT112" s="5">
        <f t="shared" si="115"/>
        <v>0</v>
      </c>
      <c r="AU112" s="6">
        <f t="shared" si="116"/>
        <v>0</v>
      </c>
    </row>
    <row r="113" spans="1:47" x14ac:dyDescent="0.25">
      <c r="A113" s="48">
        <f>CHK!G113</f>
        <v>0</v>
      </c>
      <c r="B113" s="48">
        <f>CHK!H113</f>
        <v>0</v>
      </c>
      <c r="C113" s="48" t="str">
        <f>CHK!I113</f>
        <v>OK</v>
      </c>
      <c r="D113" s="82"/>
      <c r="E113" s="23" t="str">
        <f>$E$25</f>
        <v>8 Cylinder</v>
      </c>
      <c r="F113" s="28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30"/>
      <c r="R113" s="2"/>
      <c r="S113" s="82"/>
      <c r="T113" s="23" t="str">
        <f>$E$25</f>
        <v>8 Cylinder</v>
      </c>
      <c r="U113" s="28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30"/>
      <c r="AG113" s="2"/>
      <c r="AH113" s="82"/>
      <c r="AI113" s="23" t="str">
        <f>$E$25</f>
        <v>8 Cylinder</v>
      </c>
      <c r="AJ113" s="4">
        <f t="shared" si="117"/>
        <v>0</v>
      </c>
      <c r="AK113" s="5">
        <f t="shared" si="106"/>
        <v>0</v>
      </c>
      <c r="AL113" s="5">
        <f t="shared" si="107"/>
        <v>0</v>
      </c>
      <c r="AM113" s="5">
        <f t="shared" si="108"/>
        <v>0</v>
      </c>
      <c r="AN113" s="5">
        <f t="shared" si="109"/>
        <v>0</v>
      </c>
      <c r="AO113" s="5">
        <f t="shared" si="110"/>
        <v>0</v>
      </c>
      <c r="AP113" s="5">
        <f t="shared" si="111"/>
        <v>0</v>
      </c>
      <c r="AQ113" s="5">
        <f t="shared" si="112"/>
        <v>0</v>
      </c>
      <c r="AR113" s="5">
        <f t="shared" si="113"/>
        <v>0</v>
      </c>
      <c r="AS113" s="5">
        <f t="shared" si="114"/>
        <v>0</v>
      </c>
      <c r="AT113" s="5">
        <f t="shared" si="115"/>
        <v>0</v>
      </c>
      <c r="AU113" s="6">
        <f t="shared" si="116"/>
        <v>0</v>
      </c>
    </row>
    <row r="114" spans="1:47" x14ac:dyDescent="0.25">
      <c r="A114" s="48">
        <f>CHK!G114</f>
        <v>0</v>
      </c>
      <c r="B114" s="48">
        <f>CHK!H114</f>
        <v>0</v>
      </c>
      <c r="C114" s="48" t="str">
        <f>CHK!I114</f>
        <v>OK</v>
      </c>
      <c r="D114" s="83"/>
      <c r="E114" s="23" t="str">
        <f>$E$26</f>
        <v>&gt;8 Cylinders</v>
      </c>
      <c r="F114" s="28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30"/>
      <c r="R114" s="2"/>
      <c r="S114" s="83"/>
      <c r="T114" s="23" t="str">
        <f>$E$26</f>
        <v>&gt;8 Cylinders</v>
      </c>
      <c r="U114" s="28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30"/>
      <c r="AG114" s="2"/>
      <c r="AH114" s="83"/>
      <c r="AI114" s="23" t="str">
        <f>$E$26</f>
        <v>&gt;8 Cylinders</v>
      </c>
      <c r="AJ114" s="4">
        <f t="shared" si="117"/>
        <v>0</v>
      </c>
      <c r="AK114" s="5">
        <f t="shared" si="106"/>
        <v>0</v>
      </c>
      <c r="AL114" s="5">
        <f t="shared" si="107"/>
        <v>0</v>
      </c>
      <c r="AM114" s="5">
        <f t="shared" si="108"/>
        <v>0</v>
      </c>
      <c r="AN114" s="5">
        <f t="shared" si="109"/>
        <v>0</v>
      </c>
      <c r="AO114" s="5">
        <f t="shared" si="110"/>
        <v>0</v>
      </c>
      <c r="AP114" s="5">
        <f t="shared" si="111"/>
        <v>0</v>
      </c>
      <c r="AQ114" s="5">
        <f t="shared" si="112"/>
        <v>0</v>
      </c>
      <c r="AR114" s="5">
        <f t="shared" si="113"/>
        <v>0</v>
      </c>
      <c r="AS114" s="5">
        <f t="shared" si="114"/>
        <v>0</v>
      </c>
      <c r="AT114" s="5">
        <f t="shared" si="115"/>
        <v>0</v>
      </c>
      <c r="AU114" s="6">
        <f t="shared" si="116"/>
        <v>0</v>
      </c>
    </row>
    <row r="115" spans="1:47" x14ac:dyDescent="0.25">
      <c r="A115" s="48">
        <f>CHK!G115</f>
        <v>0</v>
      </c>
      <c r="B115" s="48">
        <f>CHK!H115</f>
        <v>0</v>
      </c>
      <c r="C115" s="48" t="str">
        <f>CHK!I115</f>
        <v>OK</v>
      </c>
      <c r="D115" s="81" t="str">
        <f>$D$27</f>
        <v>Pickup &amp; Truck</v>
      </c>
      <c r="E115" s="23" t="str">
        <f>$E$27</f>
        <v>Upto 1 Ton</v>
      </c>
      <c r="F115" s="28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30"/>
      <c r="R115" s="2"/>
      <c r="S115" s="81" t="str">
        <f>$D$27</f>
        <v>Pickup &amp; Truck</v>
      </c>
      <c r="T115" s="23" t="str">
        <f>$E$27</f>
        <v>Upto 1 Ton</v>
      </c>
      <c r="U115" s="28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30"/>
      <c r="AG115" s="2"/>
      <c r="AH115" s="81" t="str">
        <f>$D$27</f>
        <v>Pickup &amp; Truck</v>
      </c>
      <c r="AI115" s="23" t="str">
        <f>$E$27</f>
        <v>Upto 1 Ton</v>
      </c>
      <c r="AJ115" s="4">
        <f t="shared" si="117"/>
        <v>0</v>
      </c>
      <c r="AK115" s="5">
        <f t="shared" si="106"/>
        <v>0</v>
      </c>
      <c r="AL115" s="5">
        <f t="shared" si="107"/>
        <v>0</v>
      </c>
      <c r="AM115" s="5">
        <f t="shared" si="108"/>
        <v>0</v>
      </c>
      <c r="AN115" s="5">
        <f t="shared" si="109"/>
        <v>0</v>
      </c>
      <c r="AO115" s="5">
        <f t="shared" si="110"/>
        <v>0</v>
      </c>
      <c r="AP115" s="5">
        <f t="shared" si="111"/>
        <v>0</v>
      </c>
      <c r="AQ115" s="5">
        <f t="shared" si="112"/>
        <v>0</v>
      </c>
      <c r="AR115" s="5">
        <f t="shared" si="113"/>
        <v>0</v>
      </c>
      <c r="AS115" s="5">
        <f t="shared" si="114"/>
        <v>0</v>
      </c>
      <c r="AT115" s="5">
        <f t="shared" si="115"/>
        <v>0</v>
      </c>
      <c r="AU115" s="6">
        <f t="shared" si="116"/>
        <v>0</v>
      </c>
    </row>
    <row r="116" spans="1:47" x14ac:dyDescent="0.25">
      <c r="A116" s="48">
        <f>CHK!G116</f>
        <v>0</v>
      </c>
      <c r="B116" s="48">
        <f>CHK!H116</f>
        <v>0</v>
      </c>
      <c r="C116" s="48" t="str">
        <f>CHK!I116</f>
        <v>OK</v>
      </c>
      <c r="D116" s="82"/>
      <c r="E116" s="23" t="str">
        <f>$E$28</f>
        <v>Upto 2 Ton</v>
      </c>
      <c r="F116" s="28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30"/>
      <c r="R116" s="2"/>
      <c r="S116" s="82"/>
      <c r="T116" s="23" t="str">
        <f>$E$28</f>
        <v>Upto 2 Ton</v>
      </c>
      <c r="U116" s="28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30"/>
      <c r="AG116" s="2"/>
      <c r="AH116" s="82"/>
      <c r="AI116" s="23" t="str">
        <f>$E$28</f>
        <v>Upto 2 Ton</v>
      </c>
      <c r="AJ116" s="4">
        <f t="shared" si="117"/>
        <v>0</v>
      </c>
      <c r="AK116" s="5">
        <f t="shared" si="106"/>
        <v>0</v>
      </c>
      <c r="AL116" s="5">
        <f t="shared" si="107"/>
        <v>0</v>
      </c>
      <c r="AM116" s="5">
        <f t="shared" si="108"/>
        <v>0</v>
      </c>
      <c r="AN116" s="5">
        <f t="shared" si="109"/>
        <v>0</v>
      </c>
      <c r="AO116" s="5">
        <f t="shared" si="110"/>
        <v>0</v>
      </c>
      <c r="AP116" s="5">
        <f t="shared" si="111"/>
        <v>0</v>
      </c>
      <c r="AQ116" s="5">
        <f t="shared" si="112"/>
        <v>0</v>
      </c>
      <c r="AR116" s="5">
        <f t="shared" si="113"/>
        <v>0</v>
      </c>
      <c r="AS116" s="5">
        <f t="shared" si="114"/>
        <v>0</v>
      </c>
      <c r="AT116" s="5">
        <f t="shared" si="115"/>
        <v>0</v>
      </c>
      <c r="AU116" s="6">
        <f t="shared" si="116"/>
        <v>0</v>
      </c>
    </row>
    <row r="117" spans="1:47" x14ac:dyDescent="0.25">
      <c r="A117" s="48">
        <f>CHK!G117</f>
        <v>0</v>
      </c>
      <c r="B117" s="48">
        <f>CHK!H117</f>
        <v>0</v>
      </c>
      <c r="C117" s="48" t="str">
        <f>CHK!I117</f>
        <v>OK</v>
      </c>
      <c r="D117" s="82"/>
      <c r="E117" s="23" t="str">
        <f>$E$29</f>
        <v>Upto 3 Ton</v>
      </c>
      <c r="F117" s="28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30"/>
      <c r="R117" s="2"/>
      <c r="S117" s="82"/>
      <c r="T117" s="23" t="str">
        <f>$E$29</f>
        <v>Upto 3 Ton</v>
      </c>
      <c r="U117" s="28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30"/>
      <c r="AG117" s="2"/>
      <c r="AH117" s="82"/>
      <c r="AI117" s="23" t="str">
        <f>$E$29</f>
        <v>Upto 3 Ton</v>
      </c>
      <c r="AJ117" s="4">
        <f t="shared" si="117"/>
        <v>0</v>
      </c>
      <c r="AK117" s="5">
        <f t="shared" si="106"/>
        <v>0</v>
      </c>
      <c r="AL117" s="5">
        <f t="shared" si="107"/>
        <v>0</v>
      </c>
      <c r="AM117" s="5">
        <f t="shared" si="108"/>
        <v>0</v>
      </c>
      <c r="AN117" s="5">
        <f t="shared" si="109"/>
        <v>0</v>
      </c>
      <c r="AO117" s="5">
        <f t="shared" si="110"/>
        <v>0</v>
      </c>
      <c r="AP117" s="5">
        <f t="shared" si="111"/>
        <v>0</v>
      </c>
      <c r="AQ117" s="5">
        <f t="shared" si="112"/>
        <v>0</v>
      </c>
      <c r="AR117" s="5">
        <f t="shared" si="113"/>
        <v>0</v>
      </c>
      <c r="AS117" s="5">
        <f t="shared" si="114"/>
        <v>0</v>
      </c>
      <c r="AT117" s="5">
        <f t="shared" si="115"/>
        <v>0</v>
      </c>
      <c r="AU117" s="6">
        <f t="shared" si="116"/>
        <v>0</v>
      </c>
    </row>
    <row r="118" spans="1:47" x14ac:dyDescent="0.25">
      <c r="A118" s="48">
        <f>CHK!G118</f>
        <v>0</v>
      </c>
      <c r="B118" s="48">
        <f>CHK!H118</f>
        <v>0</v>
      </c>
      <c r="C118" s="48" t="str">
        <f>CHK!I118</f>
        <v>OK</v>
      </c>
      <c r="D118" s="82"/>
      <c r="E118" s="23" t="str">
        <f>$E$30</f>
        <v>Upto 5 Ton</v>
      </c>
      <c r="F118" s="28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30"/>
      <c r="R118" s="2"/>
      <c r="S118" s="82"/>
      <c r="T118" s="23" t="str">
        <f>$E$30</f>
        <v>Upto 5 Ton</v>
      </c>
      <c r="U118" s="28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30"/>
      <c r="AG118" s="2"/>
      <c r="AH118" s="82"/>
      <c r="AI118" s="23" t="str">
        <f>$E$30</f>
        <v>Upto 5 Ton</v>
      </c>
      <c r="AJ118" s="4">
        <f t="shared" si="117"/>
        <v>0</v>
      </c>
      <c r="AK118" s="5">
        <f t="shared" si="106"/>
        <v>0</v>
      </c>
      <c r="AL118" s="5">
        <f t="shared" si="107"/>
        <v>0</v>
      </c>
      <c r="AM118" s="5">
        <f t="shared" si="108"/>
        <v>0</v>
      </c>
      <c r="AN118" s="5">
        <f t="shared" si="109"/>
        <v>0</v>
      </c>
      <c r="AO118" s="5">
        <f t="shared" si="110"/>
        <v>0</v>
      </c>
      <c r="AP118" s="5">
        <f t="shared" si="111"/>
        <v>0</v>
      </c>
      <c r="AQ118" s="5">
        <f t="shared" si="112"/>
        <v>0</v>
      </c>
      <c r="AR118" s="5">
        <f t="shared" si="113"/>
        <v>0</v>
      </c>
      <c r="AS118" s="5">
        <f t="shared" si="114"/>
        <v>0</v>
      </c>
      <c r="AT118" s="5">
        <f t="shared" si="115"/>
        <v>0</v>
      </c>
      <c r="AU118" s="6">
        <f t="shared" si="116"/>
        <v>0</v>
      </c>
    </row>
    <row r="119" spans="1:47" x14ac:dyDescent="0.25">
      <c r="A119" s="48">
        <f>CHK!G119</f>
        <v>0</v>
      </c>
      <c r="B119" s="48">
        <f>CHK!H119</f>
        <v>0</v>
      </c>
      <c r="C119" s="48" t="str">
        <f>CHK!I119</f>
        <v>OK</v>
      </c>
      <c r="D119" s="82"/>
      <c r="E119" s="23" t="str">
        <f>$E$31</f>
        <v>Upto 7 Ton</v>
      </c>
      <c r="F119" s="28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30"/>
      <c r="R119" s="2"/>
      <c r="S119" s="82"/>
      <c r="T119" s="23" t="str">
        <f>$E$31</f>
        <v>Upto 7 Ton</v>
      </c>
      <c r="U119" s="28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30"/>
      <c r="AG119" s="2"/>
      <c r="AH119" s="82"/>
      <c r="AI119" s="23" t="str">
        <f>$E$31</f>
        <v>Upto 7 Ton</v>
      </c>
      <c r="AJ119" s="4">
        <f t="shared" si="117"/>
        <v>0</v>
      </c>
      <c r="AK119" s="5">
        <f t="shared" si="106"/>
        <v>0</v>
      </c>
      <c r="AL119" s="5">
        <f t="shared" si="107"/>
        <v>0</v>
      </c>
      <c r="AM119" s="5">
        <f t="shared" si="108"/>
        <v>0</v>
      </c>
      <c r="AN119" s="5">
        <f t="shared" si="109"/>
        <v>0</v>
      </c>
      <c r="AO119" s="5">
        <f t="shared" si="110"/>
        <v>0</v>
      </c>
      <c r="AP119" s="5">
        <f t="shared" si="111"/>
        <v>0</v>
      </c>
      <c r="AQ119" s="5">
        <f t="shared" si="112"/>
        <v>0</v>
      </c>
      <c r="AR119" s="5">
        <f t="shared" si="113"/>
        <v>0</v>
      </c>
      <c r="AS119" s="5">
        <f t="shared" si="114"/>
        <v>0</v>
      </c>
      <c r="AT119" s="5">
        <f t="shared" si="115"/>
        <v>0</v>
      </c>
      <c r="AU119" s="6">
        <f t="shared" si="116"/>
        <v>0</v>
      </c>
    </row>
    <row r="120" spans="1:47" x14ac:dyDescent="0.25">
      <c r="A120" s="48">
        <f>CHK!G120</f>
        <v>0</v>
      </c>
      <c r="B120" s="48">
        <f>CHK!H120</f>
        <v>0</v>
      </c>
      <c r="C120" s="48" t="str">
        <f>CHK!I120</f>
        <v>OK</v>
      </c>
      <c r="D120" s="82"/>
      <c r="E120" s="23" t="str">
        <f>$E$32</f>
        <v>Upto 10 Ton</v>
      </c>
      <c r="F120" s="28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30"/>
      <c r="R120" s="2"/>
      <c r="S120" s="82"/>
      <c r="T120" s="23" t="str">
        <f>$E$32</f>
        <v>Upto 10 Ton</v>
      </c>
      <c r="U120" s="28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30"/>
      <c r="AG120" s="2"/>
      <c r="AH120" s="82"/>
      <c r="AI120" s="23" t="str">
        <f>$E$32</f>
        <v>Upto 10 Ton</v>
      </c>
      <c r="AJ120" s="4">
        <f t="shared" si="117"/>
        <v>0</v>
      </c>
      <c r="AK120" s="5">
        <f t="shared" si="106"/>
        <v>0</v>
      </c>
      <c r="AL120" s="5">
        <f t="shared" si="107"/>
        <v>0</v>
      </c>
      <c r="AM120" s="5">
        <f t="shared" si="108"/>
        <v>0</v>
      </c>
      <c r="AN120" s="5">
        <f t="shared" si="109"/>
        <v>0</v>
      </c>
      <c r="AO120" s="5">
        <f t="shared" si="110"/>
        <v>0</v>
      </c>
      <c r="AP120" s="5">
        <f t="shared" si="111"/>
        <v>0</v>
      </c>
      <c r="AQ120" s="5">
        <f t="shared" si="112"/>
        <v>0</v>
      </c>
      <c r="AR120" s="5">
        <f t="shared" si="113"/>
        <v>0</v>
      </c>
      <c r="AS120" s="5">
        <f t="shared" si="114"/>
        <v>0</v>
      </c>
      <c r="AT120" s="5">
        <f t="shared" si="115"/>
        <v>0</v>
      </c>
      <c r="AU120" s="6">
        <f t="shared" si="116"/>
        <v>0</v>
      </c>
    </row>
    <row r="121" spans="1:47" x14ac:dyDescent="0.25">
      <c r="A121" s="48">
        <f>CHK!G121</f>
        <v>0</v>
      </c>
      <c r="B121" s="48">
        <f>CHK!H121</f>
        <v>0</v>
      </c>
      <c r="C121" s="48" t="str">
        <f>CHK!I121</f>
        <v>OK</v>
      </c>
      <c r="D121" s="83"/>
      <c r="E121" s="23" t="str">
        <f>$E$33</f>
        <v>More Than 10 ton</v>
      </c>
      <c r="F121" s="28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30"/>
      <c r="R121" s="2"/>
      <c r="S121" s="83"/>
      <c r="T121" s="23" t="str">
        <f>$E$33</f>
        <v>More Than 10 ton</v>
      </c>
      <c r="U121" s="28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30"/>
      <c r="AG121" s="2"/>
      <c r="AH121" s="83"/>
      <c r="AI121" s="23" t="str">
        <f>$E$33</f>
        <v>More Than 10 ton</v>
      </c>
      <c r="AJ121" s="4">
        <f t="shared" si="117"/>
        <v>0</v>
      </c>
      <c r="AK121" s="5">
        <f t="shared" si="106"/>
        <v>0</v>
      </c>
      <c r="AL121" s="5">
        <f t="shared" si="107"/>
        <v>0</v>
      </c>
      <c r="AM121" s="5">
        <f t="shared" si="108"/>
        <v>0</v>
      </c>
      <c r="AN121" s="5">
        <f t="shared" si="109"/>
        <v>0</v>
      </c>
      <c r="AO121" s="5">
        <f t="shared" si="110"/>
        <v>0</v>
      </c>
      <c r="AP121" s="5">
        <f t="shared" si="111"/>
        <v>0</v>
      </c>
      <c r="AQ121" s="5">
        <f t="shared" si="112"/>
        <v>0</v>
      </c>
      <c r="AR121" s="5">
        <f t="shared" si="113"/>
        <v>0</v>
      </c>
      <c r="AS121" s="5">
        <f t="shared" si="114"/>
        <v>0</v>
      </c>
      <c r="AT121" s="5">
        <f t="shared" si="115"/>
        <v>0</v>
      </c>
      <c r="AU121" s="6">
        <f t="shared" si="116"/>
        <v>0</v>
      </c>
    </row>
    <row r="122" spans="1:47" ht="15.75" customHeight="1" x14ac:dyDescent="0.25">
      <c r="A122" s="48">
        <f>CHK!G122</f>
        <v>0</v>
      </c>
      <c r="B122" s="48">
        <f>CHK!H122</f>
        <v>0</v>
      </c>
      <c r="C122" s="48" t="str">
        <f>CHK!I122</f>
        <v>OK</v>
      </c>
      <c r="D122" s="81" t="str">
        <f>$D$34</f>
        <v>Trailer, Water and Fuel Tanker</v>
      </c>
      <c r="E122" s="23" t="str">
        <f>$E$34</f>
        <v>Trailer</v>
      </c>
      <c r="F122" s="28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30"/>
      <c r="R122" s="2"/>
      <c r="S122" s="81" t="str">
        <f>$D$34</f>
        <v>Trailer, Water and Fuel Tanker</v>
      </c>
      <c r="T122" s="23" t="str">
        <f>$E$34</f>
        <v>Trailer</v>
      </c>
      <c r="U122" s="28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30"/>
      <c r="AG122" s="2"/>
      <c r="AH122" s="81" t="str">
        <f>$D$34</f>
        <v>Trailer, Water and Fuel Tanker</v>
      </c>
      <c r="AI122" s="23" t="str">
        <f>$E$34</f>
        <v>Trailer</v>
      </c>
      <c r="AJ122" s="4">
        <f t="shared" si="117"/>
        <v>0</v>
      </c>
      <c r="AK122" s="5">
        <f t="shared" si="106"/>
        <v>0</v>
      </c>
      <c r="AL122" s="5">
        <f t="shared" si="107"/>
        <v>0</v>
      </c>
      <c r="AM122" s="5">
        <f t="shared" si="108"/>
        <v>0</v>
      </c>
      <c r="AN122" s="5">
        <f t="shared" si="109"/>
        <v>0</v>
      </c>
      <c r="AO122" s="5">
        <f t="shared" si="110"/>
        <v>0</v>
      </c>
      <c r="AP122" s="5">
        <f t="shared" si="111"/>
        <v>0</v>
      </c>
      <c r="AQ122" s="5">
        <f t="shared" si="112"/>
        <v>0</v>
      </c>
      <c r="AR122" s="5">
        <f t="shared" si="113"/>
        <v>0</v>
      </c>
      <c r="AS122" s="5">
        <f t="shared" si="114"/>
        <v>0</v>
      </c>
      <c r="AT122" s="5">
        <f t="shared" si="115"/>
        <v>0</v>
      </c>
      <c r="AU122" s="6">
        <f t="shared" si="116"/>
        <v>0</v>
      </c>
    </row>
    <row r="123" spans="1:47" x14ac:dyDescent="0.25">
      <c r="A123" s="48">
        <f>CHK!G123</f>
        <v>0</v>
      </c>
      <c r="B123" s="48">
        <f>CHK!H123</f>
        <v>0</v>
      </c>
      <c r="C123" s="48" t="str">
        <f>CHK!I123</f>
        <v>OK</v>
      </c>
      <c r="D123" s="82"/>
      <c r="E123" s="23" t="str">
        <f>$E$35</f>
        <v>Water Tanker Under 2000 Gallon</v>
      </c>
      <c r="F123" s="28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30"/>
      <c r="R123" s="2"/>
      <c r="S123" s="82"/>
      <c r="T123" s="23" t="str">
        <f>$E$35</f>
        <v>Water Tanker Under 2000 Gallon</v>
      </c>
      <c r="U123" s="28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30"/>
      <c r="AG123" s="2"/>
      <c r="AH123" s="82"/>
      <c r="AI123" s="23" t="str">
        <f>$E$35</f>
        <v>Water Tanker Under 2000 Gallon</v>
      </c>
      <c r="AJ123" s="4">
        <f t="shared" si="117"/>
        <v>0</v>
      </c>
      <c r="AK123" s="5">
        <f t="shared" si="106"/>
        <v>0</v>
      </c>
      <c r="AL123" s="5">
        <f t="shared" si="107"/>
        <v>0</v>
      </c>
      <c r="AM123" s="5">
        <f t="shared" si="108"/>
        <v>0</v>
      </c>
      <c r="AN123" s="5">
        <f t="shared" si="109"/>
        <v>0</v>
      </c>
      <c r="AO123" s="5">
        <f t="shared" si="110"/>
        <v>0</v>
      </c>
      <c r="AP123" s="5">
        <f t="shared" si="111"/>
        <v>0</v>
      </c>
      <c r="AQ123" s="5">
        <f t="shared" si="112"/>
        <v>0</v>
      </c>
      <c r="AR123" s="5">
        <f t="shared" si="113"/>
        <v>0</v>
      </c>
      <c r="AS123" s="5">
        <f t="shared" si="114"/>
        <v>0</v>
      </c>
      <c r="AT123" s="5">
        <f t="shared" si="115"/>
        <v>0</v>
      </c>
      <c r="AU123" s="6">
        <f t="shared" si="116"/>
        <v>0</v>
      </c>
    </row>
    <row r="124" spans="1:47" x14ac:dyDescent="0.25">
      <c r="A124" s="48">
        <f>CHK!G124</f>
        <v>0</v>
      </c>
      <c r="B124" s="48">
        <f>CHK!H124</f>
        <v>0</v>
      </c>
      <c r="C124" s="48" t="str">
        <f>CHK!I124</f>
        <v>OK</v>
      </c>
      <c r="D124" s="82"/>
      <c r="E124" s="23" t="str">
        <f>$E$36</f>
        <v>Water Tanker 2000-5000</v>
      </c>
      <c r="F124" s="28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30"/>
      <c r="R124" s="2"/>
      <c r="S124" s="82"/>
      <c r="T124" s="23" t="str">
        <f>$E$36</f>
        <v>Water Tanker 2000-5000</v>
      </c>
      <c r="U124" s="28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30"/>
      <c r="AG124" s="2"/>
      <c r="AH124" s="82"/>
      <c r="AI124" s="23" t="str">
        <f>$E$36</f>
        <v>Water Tanker 2000-5000</v>
      </c>
      <c r="AJ124" s="4">
        <f t="shared" si="117"/>
        <v>0</v>
      </c>
      <c r="AK124" s="5">
        <f t="shared" si="106"/>
        <v>0</v>
      </c>
      <c r="AL124" s="5">
        <f t="shared" si="107"/>
        <v>0</v>
      </c>
      <c r="AM124" s="5">
        <f t="shared" si="108"/>
        <v>0</v>
      </c>
      <c r="AN124" s="5">
        <f t="shared" si="109"/>
        <v>0</v>
      </c>
      <c r="AO124" s="5">
        <f t="shared" si="110"/>
        <v>0</v>
      </c>
      <c r="AP124" s="5">
        <f t="shared" si="111"/>
        <v>0</v>
      </c>
      <c r="AQ124" s="5">
        <f t="shared" si="112"/>
        <v>0</v>
      </c>
      <c r="AR124" s="5">
        <f t="shared" si="113"/>
        <v>0</v>
      </c>
      <c r="AS124" s="5">
        <f t="shared" si="114"/>
        <v>0</v>
      </c>
      <c r="AT124" s="5">
        <f t="shared" si="115"/>
        <v>0</v>
      </c>
      <c r="AU124" s="6">
        <f t="shared" si="116"/>
        <v>0</v>
      </c>
    </row>
    <row r="125" spans="1:47" x14ac:dyDescent="0.25">
      <c r="A125" s="48">
        <f>CHK!G125</f>
        <v>0</v>
      </c>
      <c r="B125" s="48">
        <f>CHK!H125</f>
        <v>0</v>
      </c>
      <c r="C125" s="48" t="str">
        <f>CHK!I125</f>
        <v>OK</v>
      </c>
      <c r="D125" s="82"/>
      <c r="E125" s="23" t="str">
        <f>$E$37</f>
        <v>Water Tanker Trailer</v>
      </c>
      <c r="F125" s="28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30"/>
      <c r="R125" s="2"/>
      <c r="S125" s="82"/>
      <c r="T125" s="23" t="str">
        <f>$E$37</f>
        <v>Water Tanker Trailer</v>
      </c>
      <c r="U125" s="28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30"/>
      <c r="AG125" s="2"/>
      <c r="AH125" s="82"/>
      <c r="AI125" s="23" t="str">
        <f>$E$37</f>
        <v>Water Tanker Trailer</v>
      </c>
      <c r="AJ125" s="4">
        <f t="shared" si="117"/>
        <v>0</v>
      </c>
      <c r="AK125" s="5">
        <f t="shared" si="106"/>
        <v>0</v>
      </c>
      <c r="AL125" s="5">
        <f t="shared" si="107"/>
        <v>0</v>
      </c>
      <c r="AM125" s="5">
        <f t="shared" si="108"/>
        <v>0</v>
      </c>
      <c r="AN125" s="5">
        <f t="shared" si="109"/>
        <v>0</v>
      </c>
      <c r="AO125" s="5">
        <f t="shared" si="110"/>
        <v>0</v>
      </c>
      <c r="AP125" s="5">
        <f t="shared" si="111"/>
        <v>0</v>
      </c>
      <c r="AQ125" s="5">
        <f t="shared" si="112"/>
        <v>0</v>
      </c>
      <c r="AR125" s="5">
        <f t="shared" si="113"/>
        <v>0</v>
      </c>
      <c r="AS125" s="5">
        <f t="shared" si="114"/>
        <v>0</v>
      </c>
      <c r="AT125" s="5">
        <f t="shared" si="115"/>
        <v>0</v>
      </c>
      <c r="AU125" s="6">
        <f t="shared" si="116"/>
        <v>0</v>
      </c>
    </row>
    <row r="126" spans="1:47" x14ac:dyDescent="0.25">
      <c r="A126" s="48">
        <f>CHK!G126</f>
        <v>0</v>
      </c>
      <c r="B126" s="48">
        <f>CHK!H126</f>
        <v>0</v>
      </c>
      <c r="C126" s="48" t="str">
        <f>CHK!I126</f>
        <v>OK</v>
      </c>
      <c r="D126" s="82"/>
      <c r="E126" s="23" t="str">
        <f>$E$38</f>
        <v>Fuel Tanker upto 2500 Galloons</v>
      </c>
      <c r="F126" s="28"/>
      <c r="G126" s="29"/>
      <c r="H126" s="29"/>
      <c r="I126" s="29"/>
      <c r="J126" s="29"/>
      <c r="K126" s="29"/>
      <c r="L126" s="29"/>
      <c r="M126" s="29"/>
      <c r="N126" s="29"/>
      <c r="O126" s="29"/>
      <c r="P126" s="29"/>
      <c r="Q126" s="30"/>
      <c r="R126" s="2"/>
      <c r="S126" s="82"/>
      <c r="T126" s="23" t="str">
        <f>$E$38</f>
        <v>Fuel Tanker upto 2500 Galloons</v>
      </c>
      <c r="U126" s="28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30"/>
      <c r="AG126" s="2"/>
      <c r="AH126" s="82"/>
      <c r="AI126" s="23" t="str">
        <f>$E$38</f>
        <v>Fuel Tanker upto 2500 Galloons</v>
      </c>
      <c r="AJ126" s="4">
        <f t="shared" si="117"/>
        <v>0</v>
      </c>
      <c r="AK126" s="5">
        <f t="shared" si="106"/>
        <v>0</v>
      </c>
      <c r="AL126" s="5">
        <f t="shared" si="107"/>
        <v>0</v>
      </c>
      <c r="AM126" s="5">
        <f t="shared" si="108"/>
        <v>0</v>
      </c>
      <c r="AN126" s="5">
        <f t="shared" si="109"/>
        <v>0</v>
      </c>
      <c r="AO126" s="5">
        <f t="shared" si="110"/>
        <v>0</v>
      </c>
      <c r="AP126" s="5">
        <f t="shared" si="111"/>
        <v>0</v>
      </c>
      <c r="AQ126" s="5">
        <f t="shared" si="112"/>
        <v>0</v>
      </c>
      <c r="AR126" s="5">
        <f t="shared" si="113"/>
        <v>0</v>
      </c>
      <c r="AS126" s="5">
        <f t="shared" si="114"/>
        <v>0</v>
      </c>
      <c r="AT126" s="5">
        <f t="shared" si="115"/>
        <v>0</v>
      </c>
      <c r="AU126" s="6">
        <f t="shared" si="116"/>
        <v>0</v>
      </c>
    </row>
    <row r="127" spans="1:47" x14ac:dyDescent="0.25">
      <c r="A127" s="48">
        <f>CHK!G127</f>
        <v>0</v>
      </c>
      <c r="B127" s="48">
        <f>CHK!H127</f>
        <v>0</v>
      </c>
      <c r="C127" s="48" t="str">
        <f>CHK!I127</f>
        <v>OK</v>
      </c>
      <c r="D127" s="83"/>
      <c r="E127" s="23" t="str">
        <f>$E$39</f>
        <v>Fuel Tanker above 2500 Galloons</v>
      </c>
      <c r="F127" s="28"/>
      <c r="G127" s="29"/>
      <c r="H127" s="29"/>
      <c r="I127" s="29"/>
      <c r="J127" s="29"/>
      <c r="K127" s="29"/>
      <c r="L127" s="29"/>
      <c r="M127" s="29"/>
      <c r="N127" s="29"/>
      <c r="O127" s="29"/>
      <c r="P127" s="29"/>
      <c r="Q127" s="30"/>
      <c r="R127" s="2"/>
      <c r="S127" s="83"/>
      <c r="T127" s="23" t="str">
        <f>$E$39</f>
        <v>Fuel Tanker above 2500 Galloons</v>
      </c>
      <c r="U127" s="28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30"/>
      <c r="AG127" s="2"/>
      <c r="AH127" s="83"/>
      <c r="AI127" s="23" t="str">
        <f>$E$39</f>
        <v>Fuel Tanker above 2500 Galloons</v>
      </c>
      <c r="AJ127" s="4">
        <f t="shared" si="117"/>
        <v>0</v>
      </c>
      <c r="AK127" s="5">
        <f t="shared" si="106"/>
        <v>0</v>
      </c>
      <c r="AL127" s="5">
        <f t="shared" si="107"/>
        <v>0</v>
      </c>
      <c r="AM127" s="5">
        <f t="shared" si="108"/>
        <v>0</v>
      </c>
      <c r="AN127" s="5">
        <f t="shared" si="109"/>
        <v>0</v>
      </c>
      <c r="AO127" s="5">
        <f t="shared" si="110"/>
        <v>0</v>
      </c>
      <c r="AP127" s="5">
        <f t="shared" si="111"/>
        <v>0</v>
      </c>
      <c r="AQ127" s="5">
        <f t="shared" si="112"/>
        <v>0</v>
      </c>
      <c r="AR127" s="5">
        <f t="shared" si="113"/>
        <v>0</v>
      </c>
      <c r="AS127" s="5">
        <f t="shared" si="114"/>
        <v>0</v>
      </c>
      <c r="AT127" s="5">
        <f t="shared" si="115"/>
        <v>0</v>
      </c>
      <c r="AU127" s="6">
        <f t="shared" si="116"/>
        <v>0</v>
      </c>
    </row>
    <row r="128" spans="1:47" x14ac:dyDescent="0.25">
      <c r="A128" s="48">
        <f>CHK!G128</f>
        <v>0</v>
      </c>
      <c r="B128" s="48">
        <f>CHK!H128</f>
        <v>0</v>
      </c>
      <c r="C128" s="48" t="str">
        <f>CHK!I128</f>
        <v>OK</v>
      </c>
      <c r="D128" s="81" t="str">
        <f>$D$40</f>
        <v>Buses</v>
      </c>
      <c r="E128" s="23" t="str">
        <f>$E$40</f>
        <v>14 passengers</v>
      </c>
      <c r="F128" s="28"/>
      <c r="G128" s="29"/>
      <c r="H128" s="29"/>
      <c r="I128" s="29"/>
      <c r="J128" s="29"/>
      <c r="K128" s="29"/>
      <c r="L128" s="29"/>
      <c r="M128" s="29"/>
      <c r="N128" s="29"/>
      <c r="O128" s="29"/>
      <c r="P128" s="29"/>
      <c r="Q128" s="30"/>
      <c r="R128" s="2"/>
      <c r="S128" s="81" t="str">
        <f>$D$40</f>
        <v>Buses</v>
      </c>
      <c r="T128" s="23" t="str">
        <f>$E$40</f>
        <v>14 passengers</v>
      </c>
      <c r="U128" s="28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30"/>
      <c r="AG128" s="2"/>
      <c r="AH128" s="81" t="str">
        <f>$D$40</f>
        <v>Buses</v>
      </c>
      <c r="AI128" s="23" t="str">
        <f>$E$40</f>
        <v>14 passengers</v>
      </c>
      <c r="AJ128" s="4">
        <f t="shared" si="117"/>
        <v>0</v>
      </c>
      <c r="AK128" s="5">
        <f t="shared" si="106"/>
        <v>0</v>
      </c>
      <c r="AL128" s="5">
        <f t="shared" si="107"/>
        <v>0</v>
      </c>
      <c r="AM128" s="5">
        <f t="shared" si="108"/>
        <v>0</v>
      </c>
      <c r="AN128" s="5">
        <f t="shared" si="109"/>
        <v>0</v>
      </c>
      <c r="AO128" s="5">
        <f t="shared" si="110"/>
        <v>0</v>
      </c>
      <c r="AP128" s="5">
        <f t="shared" si="111"/>
        <v>0</v>
      </c>
      <c r="AQ128" s="5">
        <f t="shared" si="112"/>
        <v>0</v>
      </c>
      <c r="AR128" s="5">
        <f t="shared" si="113"/>
        <v>0</v>
      </c>
      <c r="AS128" s="5">
        <f t="shared" si="114"/>
        <v>0</v>
      </c>
      <c r="AT128" s="5">
        <f t="shared" si="115"/>
        <v>0</v>
      </c>
      <c r="AU128" s="6">
        <f t="shared" si="116"/>
        <v>0</v>
      </c>
    </row>
    <row r="129" spans="1:47" x14ac:dyDescent="0.25">
      <c r="A129" s="48">
        <f>CHK!G129</f>
        <v>0</v>
      </c>
      <c r="B129" s="48">
        <f>CHK!H129</f>
        <v>0</v>
      </c>
      <c r="C129" s="48" t="str">
        <f>CHK!I129</f>
        <v>OK</v>
      </c>
      <c r="D129" s="82"/>
      <c r="E129" s="23" t="str">
        <f>$E$41</f>
        <v>26 passengers</v>
      </c>
      <c r="F129" s="28"/>
      <c r="G129" s="29"/>
      <c r="H129" s="29"/>
      <c r="I129" s="29"/>
      <c r="J129" s="29"/>
      <c r="K129" s="29"/>
      <c r="L129" s="29"/>
      <c r="M129" s="29"/>
      <c r="N129" s="29"/>
      <c r="O129" s="29"/>
      <c r="P129" s="29"/>
      <c r="Q129" s="30"/>
      <c r="R129" s="2"/>
      <c r="S129" s="82"/>
      <c r="T129" s="23" t="str">
        <f>$E$41</f>
        <v>26 passengers</v>
      </c>
      <c r="U129" s="28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30"/>
      <c r="AG129" s="2"/>
      <c r="AH129" s="82"/>
      <c r="AI129" s="23" t="str">
        <f>$E$41</f>
        <v>26 passengers</v>
      </c>
      <c r="AJ129" s="4">
        <f t="shared" si="117"/>
        <v>0</v>
      </c>
      <c r="AK129" s="5">
        <f t="shared" si="106"/>
        <v>0</v>
      </c>
      <c r="AL129" s="5">
        <f t="shared" si="107"/>
        <v>0</v>
      </c>
      <c r="AM129" s="5">
        <f t="shared" si="108"/>
        <v>0</v>
      </c>
      <c r="AN129" s="5">
        <f t="shared" si="109"/>
        <v>0</v>
      </c>
      <c r="AO129" s="5">
        <f t="shared" si="110"/>
        <v>0</v>
      </c>
      <c r="AP129" s="5">
        <f t="shared" si="111"/>
        <v>0</v>
      </c>
      <c r="AQ129" s="5">
        <f t="shared" si="112"/>
        <v>0</v>
      </c>
      <c r="AR129" s="5">
        <f t="shared" si="113"/>
        <v>0</v>
      </c>
      <c r="AS129" s="5">
        <f t="shared" si="114"/>
        <v>0</v>
      </c>
      <c r="AT129" s="5">
        <f t="shared" si="115"/>
        <v>0</v>
      </c>
      <c r="AU129" s="6">
        <f t="shared" si="116"/>
        <v>0</v>
      </c>
    </row>
    <row r="130" spans="1:47" x14ac:dyDescent="0.25">
      <c r="A130" s="48">
        <f>CHK!G130</f>
        <v>0</v>
      </c>
      <c r="B130" s="48">
        <f>CHK!H130</f>
        <v>0</v>
      </c>
      <c r="C130" s="48" t="str">
        <f>CHK!I130</f>
        <v>OK</v>
      </c>
      <c r="D130" s="82"/>
      <c r="E130" s="23" t="str">
        <f>$E$42</f>
        <v>56 passengers</v>
      </c>
      <c r="F130" s="28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30"/>
      <c r="R130" s="2"/>
      <c r="S130" s="82"/>
      <c r="T130" s="23" t="str">
        <f>$E$42</f>
        <v>56 passengers</v>
      </c>
      <c r="U130" s="28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30"/>
      <c r="AG130" s="2"/>
      <c r="AH130" s="82"/>
      <c r="AI130" s="23" t="str">
        <f>$E$42</f>
        <v>56 passengers</v>
      </c>
      <c r="AJ130" s="4">
        <f t="shared" si="117"/>
        <v>0</v>
      </c>
      <c r="AK130" s="5">
        <f t="shared" si="106"/>
        <v>0</v>
      </c>
      <c r="AL130" s="5">
        <f t="shared" si="107"/>
        <v>0</v>
      </c>
      <c r="AM130" s="5">
        <f t="shared" si="108"/>
        <v>0</v>
      </c>
      <c r="AN130" s="5">
        <f t="shared" si="109"/>
        <v>0</v>
      </c>
      <c r="AO130" s="5">
        <f t="shared" si="110"/>
        <v>0</v>
      </c>
      <c r="AP130" s="5">
        <f t="shared" si="111"/>
        <v>0</v>
      </c>
      <c r="AQ130" s="5">
        <f t="shared" si="112"/>
        <v>0</v>
      </c>
      <c r="AR130" s="5">
        <f t="shared" si="113"/>
        <v>0</v>
      </c>
      <c r="AS130" s="5">
        <f t="shared" si="114"/>
        <v>0</v>
      </c>
      <c r="AT130" s="5">
        <f t="shared" si="115"/>
        <v>0</v>
      </c>
      <c r="AU130" s="6">
        <f t="shared" si="116"/>
        <v>0</v>
      </c>
    </row>
    <row r="131" spans="1:47" x14ac:dyDescent="0.25">
      <c r="A131" s="48">
        <f>CHK!G131</f>
        <v>0</v>
      </c>
      <c r="B131" s="48">
        <f>CHK!H131</f>
        <v>0</v>
      </c>
      <c r="C131" s="48" t="str">
        <f>CHK!I131</f>
        <v>OK</v>
      </c>
      <c r="D131" s="83"/>
      <c r="E131" s="23" t="str">
        <f>$E$43</f>
        <v>&gt;56 passengers</v>
      </c>
      <c r="F131" s="28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30"/>
      <c r="R131" s="2"/>
      <c r="S131" s="83"/>
      <c r="T131" s="23" t="str">
        <f>$E$43</f>
        <v>&gt;56 passengers</v>
      </c>
      <c r="U131" s="28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30"/>
      <c r="AG131" s="2"/>
      <c r="AH131" s="83"/>
      <c r="AI131" s="23" t="str">
        <f>$E$43</f>
        <v>&gt;56 passengers</v>
      </c>
      <c r="AJ131" s="4">
        <f t="shared" si="117"/>
        <v>0</v>
      </c>
      <c r="AK131" s="5">
        <f t="shared" si="106"/>
        <v>0</v>
      </c>
      <c r="AL131" s="5">
        <f t="shared" si="107"/>
        <v>0</v>
      </c>
      <c r="AM131" s="5">
        <f t="shared" si="108"/>
        <v>0</v>
      </c>
      <c r="AN131" s="5">
        <f t="shared" si="109"/>
        <v>0</v>
      </c>
      <c r="AO131" s="5">
        <f t="shared" si="110"/>
        <v>0</v>
      </c>
      <c r="AP131" s="5">
        <f t="shared" si="111"/>
        <v>0</v>
      </c>
      <c r="AQ131" s="5">
        <f t="shared" si="112"/>
        <v>0</v>
      </c>
      <c r="AR131" s="5">
        <f t="shared" si="113"/>
        <v>0</v>
      </c>
      <c r="AS131" s="5">
        <f t="shared" si="114"/>
        <v>0</v>
      </c>
      <c r="AT131" s="5">
        <f t="shared" si="115"/>
        <v>0</v>
      </c>
      <c r="AU131" s="6">
        <f t="shared" si="116"/>
        <v>0</v>
      </c>
    </row>
    <row r="132" spans="1:47" x14ac:dyDescent="0.25">
      <c r="A132" s="48">
        <f>CHK!G132</f>
        <v>0</v>
      </c>
      <c r="B132" s="48">
        <f>CHK!H132</f>
        <v>0</v>
      </c>
      <c r="C132" s="48" t="str">
        <f>CHK!I132</f>
        <v>OK</v>
      </c>
      <c r="D132" s="81" t="str">
        <f>$D$44</f>
        <v>Equipment</v>
      </c>
      <c r="E132" s="23" t="str">
        <f>$E$44</f>
        <v>Light Equipment - Dumper&amp;Agriculture</v>
      </c>
      <c r="F132" s="28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30"/>
      <c r="R132" s="2"/>
      <c r="S132" s="81" t="str">
        <f>$D$44</f>
        <v>Equipment</v>
      </c>
      <c r="T132" s="23" t="str">
        <f>$E$44</f>
        <v>Light Equipment - Dumper&amp;Agriculture</v>
      </c>
      <c r="U132" s="28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30"/>
      <c r="AG132" s="2"/>
      <c r="AH132" s="81" t="str">
        <f>$D$44</f>
        <v>Equipment</v>
      </c>
      <c r="AI132" s="23" t="str">
        <f>$E$44</f>
        <v>Light Equipment - Dumper&amp;Agriculture</v>
      </c>
      <c r="AJ132" s="7">
        <f t="shared" si="117"/>
        <v>0</v>
      </c>
      <c r="AK132" s="8">
        <f t="shared" si="106"/>
        <v>0</v>
      </c>
      <c r="AL132" s="8">
        <f t="shared" si="107"/>
        <v>0</v>
      </c>
      <c r="AM132" s="8">
        <f t="shared" si="108"/>
        <v>0</v>
      </c>
      <c r="AN132" s="8">
        <f t="shared" si="109"/>
        <v>0</v>
      </c>
      <c r="AO132" s="8">
        <f t="shared" si="110"/>
        <v>0</v>
      </c>
      <c r="AP132" s="8">
        <f t="shared" si="111"/>
        <v>0</v>
      </c>
      <c r="AQ132" s="8">
        <f t="shared" si="112"/>
        <v>0</v>
      </c>
      <c r="AR132" s="8">
        <f t="shared" si="113"/>
        <v>0</v>
      </c>
      <c r="AS132" s="8">
        <f t="shared" si="114"/>
        <v>0</v>
      </c>
      <c r="AT132" s="8">
        <f t="shared" si="115"/>
        <v>0</v>
      </c>
      <c r="AU132" s="9">
        <f t="shared" si="116"/>
        <v>0</v>
      </c>
    </row>
    <row r="133" spans="1:47" x14ac:dyDescent="0.25">
      <c r="A133" s="48">
        <f>CHK!G133</f>
        <v>0</v>
      </c>
      <c r="B133" s="48">
        <f>CHK!H133</f>
        <v>0</v>
      </c>
      <c r="C133" s="48" t="str">
        <f>CHK!I133</f>
        <v>OK</v>
      </c>
      <c r="D133" s="82"/>
      <c r="E133" s="23" t="str">
        <f>$E$45</f>
        <v>Light Equipment - Private Forklift</v>
      </c>
      <c r="F133" s="28"/>
      <c r="G133" s="29"/>
      <c r="H133" s="29"/>
      <c r="I133" s="29"/>
      <c r="J133" s="29"/>
      <c r="K133" s="29"/>
      <c r="L133" s="29"/>
      <c r="M133" s="29"/>
      <c r="N133" s="29"/>
      <c r="O133" s="29"/>
      <c r="P133" s="29"/>
      <c r="Q133" s="30"/>
      <c r="R133" s="2"/>
      <c r="S133" s="82"/>
      <c r="T133" s="23" t="str">
        <f>$E$45</f>
        <v>Light Equipment - Private Forklift</v>
      </c>
      <c r="U133" s="28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30"/>
      <c r="AG133" s="2"/>
      <c r="AH133" s="82"/>
      <c r="AI133" s="23" t="str">
        <f>$E$45</f>
        <v>Light Equipment - Private Forklift</v>
      </c>
      <c r="AJ133" s="7">
        <f t="shared" si="117"/>
        <v>0</v>
      </c>
      <c r="AK133" s="8">
        <f t="shared" si="106"/>
        <v>0</v>
      </c>
      <c r="AL133" s="8">
        <f t="shared" si="107"/>
        <v>0</v>
      </c>
      <c r="AM133" s="8">
        <f t="shared" si="108"/>
        <v>0</v>
      </c>
      <c r="AN133" s="8">
        <f t="shared" si="109"/>
        <v>0</v>
      </c>
      <c r="AO133" s="8">
        <f t="shared" si="110"/>
        <v>0</v>
      </c>
      <c r="AP133" s="8">
        <f t="shared" si="111"/>
        <v>0</v>
      </c>
      <c r="AQ133" s="8">
        <f t="shared" si="112"/>
        <v>0</v>
      </c>
      <c r="AR133" s="8">
        <f t="shared" si="113"/>
        <v>0</v>
      </c>
      <c r="AS133" s="8">
        <f t="shared" si="114"/>
        <v>0</v>
      </c>
      <c r="AT133" s="8">
        <f t="shared" si="115"/>
        <v>0</v>
      </c>
      <c r="AU133" s="9">
        <f t="shared" si="116"/>
        <v>0</v>
      </c>
    </row>
    <row r="134" spans="1:47" x14ac:dyDescent="0.25">
      <c r="A134" s="48">
        <f>CHK!G134</f>
        <v>0</v>
      </c>
      <c r="B134" s="48">
        <f>CHK!H134</f>
        <v>0</v>
      </c>
      <c r="C134" s="48" t="str">
        <f>CHK!I134</f>
        <v>OK</v>
      </c>
      <c r="D134" s="82"/>
      <c r="E134" s="23" t="str">
        <f>$E$46</f>
        <v>Light Equipment - Commercial Forklift</v>
      </c>
      <c r="F134" s="28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30"/>
      <c r="R134" s="2"/>
      <c r="S134" s="82"/>
      <c r="T134" s="23" t="str">
        <f>$E$46</f>
        <v>Light Equipment - Commercial Forklift</v>
      </c>
      <c r="U134" s="28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30"/>
      <c r="AG134" s="2"/>
      <c r="AH134" s="82"/>
      <c r="AI134" s="23" t="str">
        <f>$E$46</f>
        <v>Light Equipment - Commercial Forklift</v>
      </c>
      <c r="AJ134" s="7">
        <f t="shared" si="117"/>
        <v>0</v>
      </c>
      <c r="AK134" s="8">
        <f t="shared" si="106"/>
        <v>0</v>
      </c>
      <c r="AL134" s="8">
        <f t="shared" si="107"/>
        <v>0</v>
      </c>
      <c r="AM134" s="8">
        <f t="shared" si="108"/>
        <v>0</v>
      </c>
      <c r="AN134" s="8">
        <f t="shared" si="109"/>
        <v>0</v>
      </c>
      <c r="AO134" s="8">
        <f t="shared" si="110"/>
        <v>0</v>
      </c>
      <c r="AP134" s="8">
        <f t="shared" si="111"/>
        <v>0</v>
      </c>
      <c r="AQ134" s="8">
        <f t="shared" si="112"/>
        <v>0</v>
      </c>
      <c r="AR134" s="8">
        <f t="shared" si="113"/>
        <v>0</v>
      </c>
      <c r="AS134" s="8">
        <f t="shared" si="114"/>
        <v>0</v>
      </c>
      <c r="AT134" s="8">
        <f t="shared" si="115"/>
        <v>0</v>
      </c>
      <c r="AU134" s="9">
        <f t="shared" si="116"/>
        <v>0</v>
      </c>
    </row>
    <row r="135" spans="1:47" x14ac:dyDescent="0.25">
      <c r="A135" s="48">
        <f>CHK!G135</f>
        <v>0</v>
      </c>
      <c r="B135" s="48">
        <f>CHK!H135</f>
        <v>0</v>
      </c>
      <c r="C135" s="48" t="str">
        <f>CHK!I135</f>
        <v>OK</v>
      </c>
      <c r="D135" s="82"/>
      <c r="E135" s="23" t="str">
        <f>$E$47</f>
        <v>Heavy Vehicle - Private</v>
      </c>
      <c r="F135" s="28"/>
      <c r="G135" s="29"/>
      <c r="H135" s="29"/>
      <c r="I135" s="29"/>
      <c r="J135" s="29"/>
      <c r="K135" s="29"/>
      <c r="L135" s="29"/>
      <c r="M135" s="29"/>
      <c r="N135" s="29"/>
      <c r="O135" s="29"/>
      <c r="P135" s="29"/>
      <c r="Q135" s="30"/>
      <c r="R135" s="2"/>
      <c r="S135" s="82"/>
      <c r="T135" s="23" t="str">
        <f>$E$47</f>
        <v>Heavy Vehicle - Private</v>
      </c>
      <c r="U135" s="28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30"/>
      <c r="AG135" s="2"/>
      <c r="AH135" s="82"/>
      <c r="AI135" s="23" t="str">
        <f>$E$47</f>
        <v>Heavy Vehicle - Private</v>
      </c>
      <c r="AJ135" s="7">
        <f t="shared" si="117"/>
        <v>0</v>
      </c>
      <c r="AK135" s="8">
        <f t="shared" si="106"/>
        <v>0</v>
      </c>
      <c r="AL135" s="8">
        <f t="shared" si="107"/>
        <v>0</v>
      </c>
      <c r="AM135" s="8">
        <f t="shared" si="108"/>
        <v>0</v>
      </c>
      <c r="AN135" s="8">
        <f t="shared" si="109"/>
        <v>0</v>
      </c>
      <c r="AO135" s="8">
        <f t="shared" si="110"/>
        <v>0</v>
      </c>
      <c r="AP135" s="8">
        <f t="shared" si="111"/>
        <v>0</v>
      </c>
      <c r="AQ135" s="8">
        <f t="shared" si="112"/>
        <v>0</v>
      </c>
      <c r="AR135" s="8">
        <f t="shared" si="113"/>
        <v>0</v>
      </c>
      <c r="AS135" s="8">
        <f t="shared" si="114"/>
        <v>0</v>
      </c>
      <c r="AT135" s="8">
        <f t="shared" si="115"/>
        <v>0</v>
      </c>
      <c r="AU135" s="9">
        <f t="shared" si="116"/>
        <v>0</v>
      </c>
    </row>
    <row r="136" spans="1:47" x14ac:dyDescent="0.25">
      <c r="A136" s="48">
        <f>CHK!G136</f>
        <v>0</v>
      </c>
      <c r="B136" s="48">
        <f>CHK!H136</f>
        <v>0</v>
      </c>
      <c r="C136" s="48" t="str">
        <f>CHK!I136</f>
        <v>OK</v>
      </c>
      <c r="D136" s="83"/>
      <c r="E136" s="24" t="str">
        <f>$E$48</f>
        <v>Heavy Vehicle - Commercial</v>
      </c>
      <c r="F136" s="28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30"/>
      <c r="R136" s="2"/>
      <c r="S136" s="83"/>
      <c r="T136" s="23" t="str">
        <f>$E$48</f>
        <v>Heavy Vehicle - Commercial</v>
      </c>
      <c r="U136" s="28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30"/>
      <c r="AG136" s="2"/>
      <c r="AH136" s="83"/>
      <c r="AI136" s="23" t="str">
        <f>$E$48</f>
        <v>Heavy Vehicle - Commercial</v>
      </c>
      <c r="AJ136" s="7">
        <f t="shared" si="117"/>
        <v>0</v>
      </c>
      <c r="AK136" s="8">
        <f t="shared" si="106"/>
        <v>0</v>
      </c>
      <c r="AL136" s="8">
        <f t="shared" si="107"/>
        <v>0</v>
      </c>
      <c r="AM136" s="8">
        <f t="shared" si="108"/>
        <v>0</v>
      </c>
      <c r="AN136" s="8">
        <f t="shared" si="109"/>
        <v>0</v>
      </c>
      <c r="AO136" s="8">
        <f t="shared" si="110"/>
        <v>0</v>
      </c>
      <c r="AP136" s="8">
        <f t="shared" si="111"/>
        <v>0</v>
      </c>
      <c r="AQ136" s="8">
        <f t="shared" si="112"/>
        <v>0</v>
      </c>
      <c r="AR136" s="8">
        <f t="shared" si="113"/>
        <v>0</v>
      </c>
      <c r="AS136" s="8">
        <f t="shared" si="114"/>
        <v>0</v>
      </c>
      <c r="AT136" s="8">
        <f t="shared" si="115"/>
        <v>0</v>
      </c>
      <c r="AU136" s="9">
        <f t="shared" si="116"/>
        <v>0</v>
      </c>
    </row>
    <row r="137" spans="1:47" x14ac:dyDescent="0.25">
      <c r="A137" s="48">
        <f>CHK!G137</f>
        <v>0</v>
      </c>
      <c r="B137" s="48">
        <f>CHK!H137</f>
        <v>0</v>
      </c>
      <c r="C137" s="48" t="str">
        <f>CHK!I137</f>
        <v>OK</v>
      </c>
      <c r="D137" s="81" t="str">
        <f>$D$49</f>
        <v>Motorcycle</v>
      </c>
      <c r="E137" s="24" t="str">
        <f>$E$49</f>
        <v>&lt;200 CC</v>
      </c>
      <c r="F137" s="28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30"/>
      <c r="R137" s="2"/>
      <c r="S137" s="81" t="str">
        <f>$D$49</f>
        <v>Motorcycle</v>
      </c>
      <c r="T137" s="23" t="str">
        <f>$E$49</f>
        <v>&lt;200 CC</v>
      </c>
      <c r="U137" s="28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30"/>
      <c r="AG137" s="2"/>
      <c r="AH137" s="81" t="str">
        <f>$D$49</f>
        <v>Motorcycle</v>
      </c>
      <c r="AI137" s="23" t="str">
        <f>$E$49</f>
        <v>&lt;200 CC</v>
      </c>
      <c r="AJ137" s="7">
        <f t="shared" si="117"/>
        <v>0</v>
      </c>
      <c r="AK137" s="8">
        <f t="shared" si="106"/>
        <v>0</v>
      </c>
      <c r="AL137" s="8">
        <f t="shared" si="107"/>
        <v>0</v>
      </c>
      <c r="AM137" s="8">
        <f t="shared" si="108"/>
        <v>0</v>
      </c>
      <c r="AN137" s="8">
        <f t="shared" si="109"/>
        <v>0</v>
      </c>
      <c r="AO137" s="8">
        <f t="shared" si="110"/>
        <v>0</v>
      </c>
      <c r="AP137" s="8">
        <f t="shared" si="111"/>
        <v>0</v>
      </c>
      <c r="AQ137" s="8">
        <f t="shared" si="112"/>
        <v>0</v>
      </c>
      <c r="AR137" s="8">
        <f t="shared" si="113"/>
        <v>0</v>
      </c>
      <c r="AS137" s="8">
        <f t="shared" si="114"/>
        <v>0</v>
      </c>
      <c r="AT137" s="8">
        <f t="shared" si="115"/>
        <v>0</v>
      </c>
      <c r="AU137" s="9">
        <f t="shared" si="116"/>
        <v>0</v>
      </c>
    </row>
    <row r="138" spans="1:47" x14ac:dyDescent="0.25">
      <c r="A138" s="48">
        <f>CHK!G138</f>
        <v>0</v>
      </c>
      <c r="B138" s="48">
        <f>CHK!H138</f>
        <v>0</v>
      </c>
      <c r="C138" s="48" t="str">
        <f>CHK!I138</f>
        <v>OK</v>
      </c>
      <c r="D138" s="83"/>
      <c r="E138" s="24" t="str">
        <f>$E$50</f>
        <v>&gt;200 CC</v>
      </c>
      <c r="F138" s="28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30"/>
      <c r="R138" s="2"/>
      <c r="S138" s="83"/>
      <c r="T138" s="23" t="str">
        <f>$E$50</f>
        <v>&gt;200 CC</v>
      </c>
      <c r="U138" s="28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30"/>
      <c r="AG138" s="2"/>
      <c r="AH138" s="83"/>
      <c r="AI138" s="23" t="str">
        <f>$E$50</f>
        <v>&gt;200 CC</v>
      </c>
      <c r="AJ138" s="7">
        <f t="shared" si="117"/>
        <v>0</v>
      </c>
      <c r="AK138" s="8">
        <f t="shared" si="106"/>
        <v>0</v>
      </c>
      <c r="AL138" s="8">
        <f t="shared" si="107"/>
        <v>0</v>
      </c>
      <c r="AM138" s="8">
        <f t="shared" si="108"/>
        <v>0</v>
      </c>
      <c r="AN138" s="8">
        <f t="shared" si="109"/>
        <v>0</v>
      </c>
      <c r="AO138" s="8">
        <f t="shared" si="110"/>
        <v>0</v>
      </c>
      <c r="AP138" s="8">
        <f t="shared" si="111"/>
        <v>0</v>
      </c>
      <c r="AQ138" s="8">
        <f t="shared" si="112"/>
        <v>0</v>
      </c>
      <c r="AR138" s="8">
        <f t="shared" si="113"/>
        <v>0</v>
      </c>
      <c r="AS138" s="8">
        <f t="shared" si="114"/>
        <v>0</v>
      </c>
      <c r="AT138" s="8">
        <f t="shared" si="115"/>
        <v>0</v>
      </c>
      <c r="AU138" s="9">
        <f t="shared" si="116"/>
        <v>0</v>
      </c>
    </row>
    <row r="139" spans="1:47" x14ac:dyDescent="0.25">
      <c r="A139" s="48">
        <f>CHK!G139</f>
        <v>0</v>
      </c>
      <c r="B139" s="48">
        <f>CHK!H139</f>
        <v>0</v>
      </c>
      <c r="C139" s="48" t="str">
        <f>CHK!I139</f>
        <v>OK</v>
      </c>
      <c r="D139" s="25" t="str">
        <f>$D$51</f>
        <v>Others</v>
      </c>
      <c r="E139" s="26"/>
      <c r="F139" s="28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30"/>
      <c r="R139" s="2"/>
      <c r="S139" s="25" t="str">
        <f>$D$51</f>
        <v>Others</v>
      </c>
      <c r="T139" s="26"/>
      <c r="U139" s="28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30"/>
      <c r="AG139" s="2"/>
      <c r="AH139" s="25" t="str">
        <f>$D$51</f>
        <v>Others</v>
      </c>
      <c r="AI139" s="26"/>
      <c r="AJ139" s="7">
        <f t="shared" si="117"/>
        <v>0</v>
      </c>
      <c r="AK139" s="8">
        <f t="shared" si="106"/>
        <v>0</v>
      </c>
      <c r="AL139" s="8">
        <f t="shared" si="107"/>
        <v>0</v>
      </c>
      <c r="AM139" s="8">
        <f t="shared" si="108"/>
        <v>0</v>
      </c>
      <c r="AN139" s="8">
        <f t="shared" si="109"/>
        <v>0</v>
      </c>
      <c r="AO139" s="8">
        <f t="shared" si="110"/>
        <v>0</v>
      </c>
      <c r="AP139" s="8">
        <f t="shared" si="111"/>
        <v>0</v>
      </c>
      <c r="AQ139" s="8">
        <f t="shared" si="112"/>
        <v>0</v>
      </c>
      <c r="AR139" s="8">
        <f t="shared" si="113"/>
        <v>0</v>
      </c>
      <c r="AS139" s="8">
        <f t="shared" si="114"/>
        <v>0</v>
      </c>
      <c r="AT139" s="8">
        <f t="shared" si="115"/>
        <v>0</v>
      </c>
      <c r="AU139" s="9">
        <f t="shared" si="116"/>
        <v>0</v>
      </c>
    </row>
    <row r="140" spans="1:47" x14ac:dyDescent="0.25">
      <c r="A140" s="48">
        <f>CHK!G140</f>
        <v>0</v>
      </c>
      <c r="B140" s="48">
        <f>CHK!H140</f>
        <v>0</v>
      </c>
      <c r="C140" s="48">
        <f>CHK!I140</f>
        <v>0</v>
      </c>
      <c r="D140" s="16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6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6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</row>
    <row r="141" spans="1:47" ht="15" customHeight="1" x14ac:dyDescent="0.25">
      <c r="A141" s="48">
        <f>CHK!G141</f>
        <v>0</v>
      </c>
      <c r="B141" s="48">
        <f>CHK!H141</f>
        <v>0</v>
      </c>
      <c r="C141" s="48">
        <f>CHK!I141</f>
        <v>0</v>
      </c>
      <c r="D141" s="18" t="s">
        <v>35</v>
      </c>
      <c r="E141" s="19"/>
      <c r="F141" s="32" t="str">
        <f>$F$9</f>
        <v>إجمالي الأقساط (Gross Premiums)</v>
      </c>
      <c r="G141" s="32"/>
      <c r="H141" s="32"/>
      <c r="I141" s="32" t="str">
        <f>F141</f>
        <v>إجمالي الأقساط (Gross Premiums)</v>
      </c>
      <c r="J141" s="32"/>
      <c r="K141" s="32"/>
      <c r="L141" s="32" t="str">
        <f>F141</f>
        <v>إجمالي الأقساط (Gross Premiums)</v>
      </c>
      <c r="M141" s="32"/>
      <c r="N141" s="32"/>
      <c r="O141" s="32" t="str">
        <f>F141</f>
        <v>إجمالي الأقساط (Gross Premiums)</v>
      </c>
      <c r="P141" s="32"/>
      <c r="Q141" s="32"/>
      <c r="R141" s="2"/>
      <c r="S141" s="18" t="str">
        <f>D141</f>
        <v>Dubai</v>
      </c>
      <c r="T141" s="19"/>
      <c r="U141" s="32" t="str">
        <f>$U$9</f>
        <v>عدد السيارات في كل فئة ( Number of Vehicles per category)</v>
      </c>
      <c r="V141" s="32"/>
      <c r="W141" s="32"/>
      <c r="X141" s="32" t="str">
        <f>U141</f>
        <v>عدد السيارات في كل فئة ( Number of Vehicles per category)</v>
      </c>
      <c r="Y141" s="32"/>
      <c r="Z141" s="32"/>
      <c r="AA141" s="32" t="str">
        <f>U141</f>
        <v>عدد السيارات في كل فئة ( Number of Vehicles per category)</v>
      </c>
      <c r="AB141" s="32"/>
      <c r="AC141" s="32"/>
      <c r="AD141" s="32" t="str">
        <f>U141</f>
        <v>عدد السيارات في كل فئة ( Number of Vehicles per category)</v>
      </c>
      <c r="AE141" s="32"/>
      <c r="AF141" s="32"/>
      <c r="AG141" s="2"/>
      <c r="AH141" s="18" t="str">
        <f>D141</f>
        <v>Dubai</v>
      </c>
      <c r="AI141" s="19"/>
      <c r="AJ141" s="32" t="str">
        <f>$AJ$9</f>
        <v xml:space="preserve">متوسط الأسعار المطبقة خلال شهر ( Average premiums applied within a month) </v>
      </c>
      <c r="AK141" s="32"/>
      <c r="AL141" s="32"/>
      <c r="AM141" s="32" t="str">
        <f>AJ141</f>
        <v xml:space="preserve">متوسط الأسعار المطبقة خلال شهر ( Average premiums applied within a month) </v>
      </c>
      <c r="AN141" s="32"/>
      <c r="AO141" s="32"/>
      <c r="AP141" s="32" t="str">
        <f>AJ141</f>
        <v xml:space="preserve">متوسط الأسعار المطبقة خلال شهر ( Average premiums applied within a month) </v>
      </c>
      <c r="AQ141" s="32"/>
      <c r="AR141" s="32"/>
      <c r="AS141" s="32" t="str">
        <f>AJ141</f>
        <v xml:space="preserve">متوسط الأسعار المطبقة خلال شهر ( Average premiums applied within a month) </v>
      </c>
      <c r="AT141" s="32"/>
      <c r="AU141" s="32"/>
    </row>
    <row r="142" spans="1:47" x14ac:dyDescent="0.25">
      <c r="A142" s="48">
        <f>CHK!G142</f>
        <v>0</v>
      </c>
      <c r="B142" s="48">
        <f>CHK!H142</f>
        <v>0</v>
      </c>
      <c r="C142" s="48">
        <f>CHK!I142</f>
        <v>0</v>
      </c>
      <c r="D142" s="84" t="s">
        <v>0</v>
      </c>
      <c r="E142" s="85"/>
      <c r="F142" s="20">
        <f>$F$10</f>
        <v>43739</v>
      </c>
      <c r="G142" s="21">
        <f>$G$10</f>
        <v>43770</v>
      </c>
      <c r="H142" s="21">
        <f>$H$10</f>
        <v>43800</v>
      </c>
      <c r="I142" s="21">
        <f>$I$10</f>
        <v>43556</v>
      </c>
      <c r="J142" s="21">
        <f>$J$10</f>
        <v>43586</v>
      </c>
      <c r="K142" s="21">
        <f>$K$10</f>
        <v>43617</v>
      </c>
      <c r="L142" s="21">
        <f>$L$10</f>
        <v>43647</v>
      </c>
      <c r="M142" s="21">
        <f>$M$10</f>
        <v>43678</v>
      </c>
      <c r="N142" s="21">
        <f>$N$10</f>
        <v>43709</v>
      </c>
      <c r="O142" s="21">
        <f>$O$10</f>
        <v>43739</v>
      </c>
      <c r="P142" s="21">
        <f>$P$10</f>
        <v>43770</v>
      </c>
      <c r="Q142" s="22">
        <f>$Q$10</f>
        <v>43800</v>
      </c>
      <c r="R142" s="2"/>
      <c r="S142" s="84" t="s">
        <v>0</v>
      </c>
      <c r="T142" s="85"/>
      <c r="U142" s="20">
        <f>$F$10</f>
        <v>43739</v>
      </c>
      <c r="V142" s="21">
        <f>$G$10</f>
        <v>43770</v>
      </c>
      <c r="W142" s="21">
        <f>$H$10</f>
        <v>43800</v>
      </c>
      <c r="X142" s="21">
        <f>$I$10</f>
        <v>43556</v>
      </c>
      <c r="Y142" s="21">
        <f>$J$10</f>
        <v>43586</v>
      </c>
      <c r="Z142" s="21">
        <f>$K$10</f>
        <v>43617</v>
      </c>
      <c r="AA142" s="21">
        <f>$L$10</f>
        <v>43647</v>
      </c>
      <c r="AB142" s="21">
        <f>$M$10</f>
        <v>43678</v>
      </c>
      <c r="AC142" s="21">
        <f>$N$10</f>
        <v>43709</v>
      </c>
      <c r="AD142" s="21">
        <f>$O$10</f>
        <v>43739</v>
      </c>
      <c r="AE142" s="21">
        <f>$P$10</f>
        <v>43770</v>
      </c>
      <c r="AF142" s="22">
        <f>$Q$10</f>
        <v>43800</v>
      </c>
      <c r="AG142" s="2"/>
      <c r="AH142" s="84" t="s">
        <v>0</v>
      </c>
      <c r="AI142" s="85"/>
      <c r="AJ142" s="20">
        <f>$F$10</f>
        <v>43739</v>
      </c>
      <c r="AK142" s="21">
        <f>$G$10</f>
        <v>43770</v>
      </c>
      <c r="AL142" s="21">
        <f>$H$10</f>
        <v>43800</v>
      </c>
      <c r="AM142" s="21">
        <f>$I$10</f>
        <v>43556</v>
      </c>
      <c r="AN142" s="21">
        <f>$J$10</f>
        <v>43586</v>
      </c>
      <c r="AO142" s="21">
        <f>$K$10</f>
        <v>43617</v>
      </c>
      <c r="AP142" s="21">
        <f>$L$10</f>
        <v>43647</v>
      </c>
      <c r="AQ142" s="21">
        <f>$M$10</f>
        <v>43678</v>
      </c>
      <c r="AR142" s="21">
        <f>$N$10</f>
        <v>43709</v>
      </c>
      <c r="AS142" s="21">
        <f>$O$10</f>
        <v>43739</v>
      </c>
      <c r="AT142" s="21">
        <f>$P$10</f>
        <v>43770</v>
      </c>
      <c r="AU142" s="22">
        <f>$Q$10</f>
        <v>43800</v>
      </c>
    </row>
    <row r="143" spans="1:47" x14ac:dyDescent="0.25">
      <c r="A143" s="48">
        <f>CHK!G143</f>
        <v>0</v>
      </c>
      <c r="B143" s="48">
        <f>CHK!H143</f>
        <v>0</v>
      </c>
      <c r="C143" s="48" t="str">
        <f>CHK!I143</f>
        <v>OK</v>
      </c>
      <c r="D143" s="81" t="str">
        <f>$D$11</f>
        <v>Salon- Private</v>
      </c>
      <c r="E143" s="23" t="str">
        <f>$E$11</f>
        <v>4 Cylinder</v>
      </c>
      <c r="F143" s="28"/>
      <c r="G143" s="29"/>
      <c r="H143" s="29"/>
      <c r="I143" s="29"/>
      <c r="J143" s="29"/>
      <c r="K143" s="29"/>
      <c r="L143" s="29"/>
      <c r="M143" s="29"/>
      <c r="N143" s="29"/>
      <c r="O143" s="29"/>
      <c r="P143" s="29"/>
      <c r="Q143" s="30"/>
      <c r="R143" s="2"/>
      <c r="S143" s="81" t="str">
        <f>$D$11</f>
        <v>Salon- Private</v>
      </c>
      <c r="T143" s="23" t="str">
        <f>$E$11</f>
        <v>4 Cylinder</v>
      </c>
      <c r="U143" s="28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30"/>
      <c r="AG143" s="2"/>
      <c r="AH143" s="81" t="str">
        <f>$D$11</f>
        <v>Salon- Private</v>
      </c>
      <c r="AI143" s="23" t="str">
        <f>$E$11</f>
        <v>4 Cylinder</v>
      </c>
      <c r="AJ143" s="4">
        <f>IFERROR(F143/U143,0)</f>
        <v>0</v>
      </c>
      <c r="AK143" s="5">
        <f t="shared" ref="AK143:AK183" si="118">IFERROR(G143/V143,0)</f>
        <v>0</v>
      </c>
      <c r="AL143" s="5">
        <f t="shared" ref="AL143:AL183" si="119">IFERROR(H143/W143,0)</f>
        <v>0</v>
      </c>
      <c r="AM143" s="5">
        <f t="shared" ref="AM143:AM183" si="120">IFERROR(I143/X143,0)</f>
        <v>0</v>
      </c>
      <c r="AN143" s="5">
        <f t="shared" ref="AN143:AN183" si="121">IFERROR(J143/Y143,0)</f>
        <v>0</v>
      </c>
      <c r="AO143" s="5">
        <f t="shared" ref="AO143:AO183" si="122">IFERROR(K143/Z143,0)</f>
        <v>0</v>
      </c>
      <c r="AP143" s="5">
        <f t="shared" ref="AP143:AP183" si="123">IFERROR(L143/AA143,0)</f>
        <v>0</v>
      </c>
      <c r="AQ143" s="5">
        <f t="shared" ref="AQ143:AQ183" si="124">IFERROR(M143/AB143,0)</f>
        <v>0</v>
      </c>
      <c r="AR143" s="5">
        <f t="shared" ref="AR143:AR183" si="125">IFERROR(N143/AC143,0)</f>
        <v>0</v>
      </c>
      <c r="AS143" s="5">
        <f t="shared" ref="AS143:AS183" si="126">IFERROR(O143/AD143,0)</f>
        <v>0</v>
      </c>
      <c r="AT143" s="5">
        <f t="shared" ref="AT143:AT183" si="127">IFERROR(P143/AE143,0)</f>
        <v>0</v>
      </c>
      <c r="AU143" s="6">
        <f t="shared" ref="AU143:AU183" si="128">IFERROR(Q143/AF143,0)</f>
        <v>0</v>
      </c>
    </row>
    <row r="144" spans="1:47" x14ac:dyDescent="0.25">
      <c r="A144" s="48">
        <f>CHK!G144</f>
        <v>0</v>
      </c>
      <c r="B144" s="48">
        <f>CHK!H144</f>
        <v>0</v>
      </c>
      <c r="C144" s="48" t="str">
        <f>CHK!I144</f>
        <v>OK</v>
      </c>
      <c r="D144" s="82"/>
      <c r="E144" s="23" t="str">
        <f>$E$12</f>
        <v>6 Cylinder</v>
      </c>
      <c r="F144" s="28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30"/>
      <c r="R144" s="2"/>
      <c r="S144" s="82"/>
      <c r="T144" s="23" t="str">
        <f>$E$12</f>
        <v>6 Cylinder</v>
      </c>
      <c r="U144" s="28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30"/>
      <c r="AG144" s="2"/>
      <c r="AH144" s="82"/>
      <c r="AI144" s="23" t="str">
        <f>$E$12</f>
        <v>6 Cylinder</v>
      </c>
      <c r="AJ144" s="4">
        <f t="shared" ref="AJ144:AJ183" si="129">IFERROR(F144/U144,0)</f>
        <v>0</v>
      </c>
      <c r="AK144" s="5">
        <f t="shared" si="118"/>
        <v>0</v>
      </c>
      <c r="AL144" s="5">
        <f t="shared" si="119"/>
        <v>0</v>
      </c>
      <c r="AM144" s="5">
        <f t="shared" si="120"/>
        <v>0</v>
      </c>
      <c r="AN144" s="5">
        <f t="shared" si="121"/>
        <v>0</v>
      </c>
      <c r="AO144" s="5">
        <f t="shared" si="122"/>
        <v>0</v>
      </c>
      <c r="AP144" s="5">
        <f t="shared" si="123"/>
        <v>0</v>
      </c>
      <c r="AQ144" s="5">
        <f t="shared" si="124"/>
        <v>0</v>
      </c>
      <c r="AR144" s="5">
        <f t="shared" si="125"/>
        <v>0</v>
      </c>
      <c r="AS144" s="5">
        <f t="shared" si="126"/>
        <v>0</v>
      </c>
      <c r="AT144" s="5">
        <f t="shared" si="127"/>
        <v>0</v>
      </c>
      <c r="AU144" s="6">
        <f t="shared" si="128"/>
        <v>0</v>
      </c>
    </row>
    <row r="145" spans="1:47" x14ac:dyDescent="0.25">
      <c r="A145" s="48">
        <f>CHK!G145</f>
        <v>0</v>
      </c>
      <c r="B145" s="48">
        <f>CHK!H145</f>
        <v>0</v>
      </c>
      <c r="C145" s="48" t="str">
        <f>CHK!I145</f>
        <v>OK</v>
      </c>
      <c r="D145" s="82"/>
      <c r="E145" s="23" t="str">
        <f>$E$13</f>
        <v>8 Cylinder</v>
      </c>
      <c r="F145" s="28"/>
      <c r="G145" s="29"/>
      <c r="H145" s="29"/>
      <c r="I145" s="29"/>
      <c r="J145" s="29"/>
      <c r="K145" s="29"/>
      <c r="L145" s="29"/>
      <c r="M145" s="29"/>
      <c r="N145" s="29"/>
      <c r="O145" s="29"/>
      <c r="P145" s="29"/>
      <c r="Q145" s="30"/>
      <c r="R145" s="2"/>
      <c r="S145" s="82"/>
      <c r="T145" s="23" t="str">
        <f>$E$13</f>
        <v>8 Cylinder</v>
      </c>
      <c r="U145" s="28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30"/>
      <c r="AG145" s="2"/>
      <c r="AH145" s="82"/>
      <c r="AI145" s="23" t="str">
        <f>$E$13</f>
        <v>8 Cylinder</v>
      </c>
      <c r="AJ145" s="4">
        <f t="shared" si="129"/>
        <v>0</v>
      </c>
      <c r="AK145" s="5">
        <f t="shared" si="118"/>
        <v>0</v>
      </c>
      <c r="AL145" s="5">
        <f t="shared" si="119"/>
        <v>0</v>
      </c>
      <c r="AM145" s="5">
        <f t="shared" si="120"/>
        <v>0</v>
      </c>
      <c r="AN145" s="5">
        <f t="shared" si="121"/>
        <v>0</v>
      </c>
      <c r="AO145" s="5">
        <f t="shared" si="122"/>
        <v>0</v>
      </c>
      <c r="AP145" s="5">
        <f t="shared" si="123"/>
        <v>0</v>
      </c>
      <c r="AQ145" s="5">
        <f t="shared" si="124"/>
        <v>0</v>
      </c>
      <c r="AR145" s="5">
        <f t="shared" si="125"/>
        <v>0</v>
      </c>
      <c r="AS145" s="5">
        <f t="shared" si="126"/>
        <v>0</v>
      </c>
      <c r="AT145" s="5">
        <f t="shared" si="127"/>
        <v>0</v>
      </c>
      <c r="AU145" s="6">
        <f t="shared" si="128"/>
        <v>0</v>
      </c>
    </row>
    <row r="146" spans="1:47" x14ac:dyDescent="0.25">
      <c r="A146" s="48">
        <f>CHK!G146</f>
        <v>0</v>
      </c>
      <c r="B146" s="48">
        <f>CHK!H146</f>
        <v>0</v>
      </c>
      <c r="C146" s="48" t="str">
        <f>CHK!I146</f>
        <v>OK</v>
      </c>
      <c r="D146" s="83"/>
      <c r="E146" s="23" t="str">
        <f>$E$14</f>
        <v>&gt;8 Cylinders</v>
      </c>
      <c r="F146" s="28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30"/>
      <c r="R146" s="2"/>
      <c r="S146" s="83"/>
      <c r="T146" s="23" t="str">
        <f>$E$14</f>
        <v>&gt;8 Cylinders</v>
      </c>
      <c r="U146" s="28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30"/>
      <c r="AG146" s="2"/>
      <c r="AH146" s="83"/>
      <c r="AI146" s="23" t="str">
        <f>$E$14</f>
        <v>&gt;8 Cylinders</v>
      </c>
      <c r="AJ146" s="4">
        <f t="shared" si="129"/>
        <v>0</v>
      </c>
      <c r="AK146" s="5">
        <f t="shared" si="118"/>
        <v>0</v>
      </c>
      <c r="AL146" s="5">
        <f t="shared" si="119"/>
        <v>0</v>
      </c>
      <c r="AM146" s="5">
        <f t="shared" si="120"/>
        <v>0</v>
      </c>
      <c r="AN146" s="5">
        <f t="shared" si="121"/>
        <v>0</v>
      </c>
      <c r="AO146" s="5">
        <f t="shared" si="122"/>
        <v>0</v>
      </c>
      <c r="AP146" s="5">
        <f t="shared" si="123"/>
        <v>0</v>
      </c>
      <c r="AQ146" s="5">
        <f t="shared" si="124"/>
        <v>0</v>
      </c>
      <c r="AR146" s="5">
        <f t="shared" si="125"/>
        <v>0</v>
      </c>
      <c r="AS146" s="5">
        <f t="shared" si="126"/>
        <v>0</v>
      </c>
      <c r="AT146" s="5">
        <f t="shared" si="127"/>
        <v>0</v>
      </c>
      <c r="AU146" s="6">
        <f t="shared" si="128"/>
        <v>0</v>
      </c>
    </row>
    <row r="147" spans="1:47" ht="15.75" customHeight="1" x14ac:dyDescent="0.25">
      <c r="A147" s="48">
        <f>CHK!G147</f>
        <v>0</v>
      </c>
      <c r="B147" s="48">
        <f>CHK!H147</f>
        <v>0</v>
      </c>
      <c r="C147" s="48" t="str">
        <f>CHK!I147</f>
        <v>OK</v>
      </c>
      <c r="D147" s="81" t="str">
        <f>$D$15</f>
        <v>Salon - Commercial</v>
      </c>
      <c r="E147" s="23" t="str">
        <f>$E$15</f>
        <v>4 Cylinder</v>
      </c>
      <c r="F147" s="28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30"/>
      <c r="R147" s="2"/>
      <c r="S147" s="81" t="str">
        <f>$D$15</f>
        <v>Salon - Commercial</v>
      </c>
      <c r="T147" s="23" t="str">
        <f>$E$15</f>
        <v>4 Cylinder</v>
      </c>
      <c r="U147" s="28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30"/>
      <c r="AG147" s="2"/>
      <c r="AH147" s="81" t="str">
        <f>$D$15</f>
        <v>Salon - Commercial</v>
      </c>
      <c r="AI147" s="23" t="str">
        <f>$E$15</f>
        <v>4 Cylinder</v>
      </c>
      <c r="AJ147" s="4">
        <f t="shared" si="129"/>
        <v>0</v>
      </c>
      <c r="AK147" s="5">
        <f t="shared" si="118"/>
        <v>0</v>
      </c>
      <c r="AL147" s="5">
        <f t="shared" si="119"/>
        <v>0</v>
      </c>
      <c r="AM147" s="5">
        <f t="shared" si="120"/>
        <v>0</v>
      </c>
      <c r="AN147" s="5">
        <f t="shared" si="121"/>
        <v>0</v>
      </c>
      <c r="AO147" s="5">
        <f t="shared" si="122"/>
        <v>0</v>
      </c>
      <c r="AP147" s="5">
        <f t="shared" si="123"/>
        <v>0</v>
      </c>
      <c r="AQ147" s="5">
        <f t="shared" si="124"/>
        <v>0</v>
      </c>
      <c r="AR147" s="5">
        <f t="shared" si="125"/>
        <v>0</v>
      </c>
      <c r="AS147" s="5">
        <f t="shared" si="126"/>
        <v>0</v>
      </c>
      <c r="AT147" s="5">
        <f t="shared" si="127"/>
        <v>0</v>
      </c>
      <c r="AU147" s="6">
        <f t="shared" si="128"/>
        <v>0</v>
      </c>
    </row>
    <row r="148" spans="1:47" x14ac:dyDescent="0.25">
      <c r="A148" s="48">
        <f>CHK!G148</f>
        <v>0</v>
      </c>
      <c r="B148" s="48">
        <f>CHK!H148</f>
        <v>0</v>
      </c>
      <c r="C148" s="48" t="str">
        <f>CHK!I148</f>
        <v>OK</v>
      </c>
      <c r="D148" s="82"/>
      <c r="E148" s="23" t="str">
        <f>$E$16</f>
        <v>6 Cylinder</v>
      </c>
      <c r="F148" s="28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30"/>
      <c r="R148" s="2"/>
      <c r="S148" s="82"/>
      <c r="T148" s="23" t="str">
        <f>$E$16</f>
        <v>6 Cylinder</v>
      </c>
      <c r="U148" s="28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30"/>
      <c r="AG148" s="2"/>
      <c r="AH148" s="82"/>
      <c r="AI148" s="23" t="str">
        <f>$E$16</f>
        <v>6 Cylinder</v>
      </c>
      <c r="AJ148" s="4">
        <f t="shared" si="129"/>
        <v>0</v>
      </c>
      <c r="AK148" s="5">
        <f t="shared" si="118"/>
        <v>0</v>
      </c>
      <c r="AL148" s="5">
        <f t="shared" si="119"/>
        <v>0</v>
      </c>
      <c r="AM148" s="5">
        <f t="shared" si="120"/>
        <v>0</v>
      </c>
      <c r="AN148" s="5">
        <f t="shared" si="121"/>
        <v>0</v>
      </c>
      <c r="AO148" s="5">
        <f t="shared" si="122"/>
        <v>0</v>
      </c>
      <c r="AP148" s="5">
        <f t="shared" si="123"/>
        <v>0</v>
      </c>
      <c r="AQ148" s="5">
        <f t="shared" si="124"/>
        <v>0</v>
      </c>
      <c r="AR148" s="5">
        <f t="shared" si="125"/>
        <v>0</v>
      </c>
      <c r="AS148" s="5">
        <f t="shared" si="126"/>
        <v>0</v>
      </c>
      <c r="AT148" s="5">
        <f t="shared" si="127"/>
        <v>0</v>
      </c>
      <c r="AU148" s="6">
        <f t="shared" si="128"/>
        <v>0</v>
      </c>
    </row>
    <row r="149" spans="1:47" x14ac:dyDescent="0.25">
      <c r="A149" s="48">
        <f>CHK!G149</f>
        <v>0</v>
      </c>
      <c r="B149" s="48">
        <f>CHK!H149</f>
        <v>0</v>
      </c>
      <c r="C149" s="48" t="str">
        <f>CHK!I149</f>
        <v>OK</v>
      </c>
      <c r="D149" s="82"/>
      <c r="E149" s="23" t="str">
        <f>$E$17</f>
        <v>8 Cylinder</v>
      </c>
      <c r="F149" s="28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30"/>
      <c r="R149" s="2"/>
      <c r="S149" s="82"/>
      <c r="T149" s="23" t="str">
        <f>$E$17</f>
        <v>8 Cylinder</v>
      </c>
      <c r="U149" s="28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30"/>
      <c r="AG149" s="2"/>
      <c r="AH149" s="82"/>
      <c r="AI149" s="23" t="str">
        <f>$E$17</f>
        <v>8 Cylinder</v>
      </c>
      <c r="AJ149" s="4">
        <f t="shared" si="129"/>
        <v>0</v>
      </c>
      <c r="AK149" s="5">
        <f t="shared" si="118"/>
        <v>0</v>
      </c>
      <c r="AL149" s="5">
        <f t="shared" si="119"/>
        <v>0</v>
      </c>
      <c r="AM149" s="5">
        <f t="shared" si="120"/>
        <v>0</v>
      </c>
      <c r="AN149" s="5">
        <f t="shared" si="121"/>
        <v>0</v>
      </c>
      <c r="AO149" s="5">
        <f t="shared" si="122"/>
        <v>0</v>
      </c>
      <c r="AP149" s="5">
        <f t="shared" si="123"/>
        <v>0</v>
      </c>
      <c r="AQ149" s="5">
        <f t="shared" si="124"/>
        <v>0</v>
      </c>
      <c r="AR149" s="5">
        <f t="shared" si="125"/>
        <v>0</v>
      </c>
      <c r="AS149" s="5">
        <f t="shared" si="126"/>
        <v>0</v>
      </c>
      <c r="AT149" s="5">
        <f t="shared" si="127"/>
        <v>0</v>
      </c>
      <c r="AU149" s="6">
        <f t="shared" si="128"/>
        <v>0</v>
      </c>
    </row>
    <row r="150" spans="1:47" x14ac:dyDescent="0.25">
      <c r="A150" s="48">
        <f>CHK!G150</f>
        <v>0</v>
      </c>
      <c r="B150" s="48">
        <f>CHK!H150</f>
        <v>0</v>
      </c>
      <c r="C150" s="48" t="str">
        <f>CHK!I150</f>
        <v>OK</v>
      </c>
      <c r="D150" s="83"/>
      <c r="E150" s="23" t="str">
        <f>$E$18</f>
        <v>&gt;8 Cylinders</v>
      </c>
      <c r="F150" s="28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30"/>
      <c r="R150" s="2"/>
      <c r="S150" s="83"/>
      <c r="T150" s="23" t="str">
        <f>$E$18</f>
        <v>&gt;8 Cylinders</v>
      </c>
      <c r="U150" s="28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30"/>
      <c r="AG150" s="2"/>
      <c r="AH150" s="83"/>
      <c r="AI150" s="23" t="str">
        <f>$E$18</f>
        <v>&gt;8 Cylinders</v>
      </c>
      <c r="AJ150" s="4">
        <f t="shared" si="129"/>
        <v>0</v>
      </c>
      <c r="AK150" s="5">
        <f t="shared" si="118"/>
        <v>0</v>
      </c>
      <c r="AL150" s="5">
        <f t="shared" si="119"/>
        <v>0</v>
      </c>
      <c r="AM150" s="5">
        <f t="shared" si="120"/>
        <v>0</v>
      </c>
      <c r="AN150" s="5">
        <f t="shared" si="121"/>
        <v>0</v>
      </c>
      <c r="AO150" s="5">
        <f t="shared" si="122"/>
        <v>0</v>
      </c>
      <c r="AP150" s="5">
        <f t="shared" si="123"/>
        <v>0</v>
      </c>
      <c r="AQ150" s="5">
        <f t="shared" si="124"/>
        <v>0</v>
      </c>
      <c r="AR150" s="5">
        <f t="shared" si="125"/>
        <v>0</v>
      </c>
      <c r="AS150" s="5">
        <f t="shared" si="126"/>
        <v>0</v>
      </c>
      <c r="AT150" s="5">
        <f t="shared" si="127"/>
        <v>0</v>
      </c>
      <c r="AU150" s="6">
        <f t="shared" si="128"/>
        <v>0</v>
      </c>
    </row>
    <row r="151" spans="1:47" ht="15.75" customHeight="1" x14ac:dyDescent="0.25">
      <c r="A151" s="48">
        <f>CHK!G151</f>
        <v>0</v>
      </c>
      <c r="B151" s="48">
        <f>CHK!H151</f>
        <v>0</v>
      </c>
      <c r="C151" s="48" t="str">
        <f>CHK!I151</f>
        <v>OK</v>
      </c>
      <c r="D151" s="81" t="str">
        <f>$D$19</f>
        <v>Jeeps (4x4) Private</v>
      </c>
      <c r="E151" s="23" t="str">
        <f>$E$19</f>
        <v>4 Cylinder</v>
      </c>
      <c r="F151" s="28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30"/>
      <c r="R151" s="2"/>
      <c r="S151" s="81" t="str">
        <f>$D$19</f>
        <v>Jeeps (4x4) Private</v>
      </c>
      <c r="T151" s="23" t="str">
        <f>$E$19</f>
        <v>4 Cylinder</v>
      </c>
      <c r="U151" s="28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30"/>
      <c r="AG151" s="2"/>
      <c r="AH151" s="81" t="str">
        <f>$D$19</f>
        <v>Jeeps (4x4) Private</v>
      </c>
      <c r="AI151" s="23" t="str">
        <f>$E$19</f>
        <v>4 Cylinder</v>
      </c>
      <c r="AJ151" s="4">
        <f t="shared" si="129"/>
        <v>0</v>
      </c>
      <c r="AK151" s="5">
        <f t="shared" si="118"/>
        <v>0</v>
      </c>
      <c r="AL151" s="5">
        <f t="shared" si="119"/>
        <v>0</v>
      </c>
      <c r="AM151" s="5">
        <f t="shared" si="120"/>
        <v>0</v>
      </c>
      <c r="AN151" s="5">
        <f t="shared" si="121"/>
        <v>0</v>
      </c>
      <c r="AO151" s="5">
        <f t="shared" si="122"/>
        <v>0</v>
      </c>
      <c r="AP151" s="5">
        <f t="shared" si="123"/>
        <v>0</v>
      </c>
      <c r="AQ151" s="5">
        <f t="shared" si="124"/>
        <v>0</v>
      </c>
      <c r="AR151" s="5">
        <f t="shared" si="125"/>
        <v>0</v>
      </c>
      <c r="AS151" s="5">
        <f t="shared" si="126"/>
        <v>0</v>
      </c>
      <c r="AT151" s="5">
        <f t="shared" si="127"/>
        <v>0</v>
      </c>
      <c r="AU151" s="6">
        <f t="shared" si="128"/>
        <v>0</v>
      </c>
    </row>
    <row r="152" spans="1:47" x14ac:dyDescent="0.25">
      <c r="A152" s="48">
        <f>CHK!G152</f>
        <v>0</v>
      </c>
      <c r="B152" s="48">
        <f>CHK!H152</f>
        <v>0</v>
      </c>
      <c r="C152" s="48" t="str">
        <f>CHK!I152</f>
        <v>OK</v>
      </c>
      <c r="D152" s="82"/>
      <c r="E152" s="23" t="str">
        <f>$E$20</f>
        <v>6 Cylinder</v>
      </c>
      <c r="F152" s="28"/>
      <c r="G152" s="29"/>
      <c r="H152" s="29"/>
      <c r="I152" s="29"/>
      <c r="J152" s="29"/>
      <c r="K152" s="29"/>
      <c r="L152" s="29"/>
      <c r="M152" s="29"/>
      <c r="N152" s="29"/>
      <c r="O152" s="29"/>
      <c r="P152" s="29"/>
      <c r="Q152" s="30"/>
      <c r="R152" s="2"/>
      <c r="S152" s="82"/>
      <c r="T152" s="23" t="str">
        <f>$E$20</f>
        <v>6 Cylinder</v>
      </c>
      <c r="U152" s="28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30"/>
      <c r="AG152" s="2"/>
      <c r="AH152" s="82"/>
      <c r="AI152" s="23" t="str">
        <f>$E$20</f>
        <v>6 Cylinder</v>
      </c>
      <c r="AJ152" s="4">
        <f t="shared" si="129"/>
        <v>0</v>
      </c>
      <c r="AK152" s="5">
        <f t="shared" si="118"/>
        <v>0</v>
      </c>
      <c r="AL152" s="5">
        <f t="shared" si="119"/>
        <v>0</v>
      </c>
      <c r="AM152" s="5">
        <f t="shared" si="120"/>
        <v>0</v>
      </c>
      <c r="AN152" s="5">
        <f t="shared" si="121"/>
        <v>0</v>
      </c>
      <c r="AO152" s="5">
        <f t="shared" si="122"/>
        <v>0</v>
      </c>
      <c r="AP152" s="5">
        <f t="shared" si="123"/>
        <v>0</v>
      </c>
      <c r="AQ152" s="5">
        <f t="shared" si="124"/>
        <v>0</v>
      </c>
      <c r="AR152" s="5">
        <f t="shared" si="125"/>
        <v>0</v>
      </c>
      <c r="AS152" s="5">
        <f t="shared" si="126"/>
        <v>0</v>
      </c>
      <c r="AT152" s="5">
        <f t="shared" si="127"/>
        <v>0</v>
      </c>
      <c r="AU152" s="6">
        <f t="shared" si="128"/>
        <v>0</v>
      </c>
    </row>
    <row r="153" spans="1:47" x14ac:dyDescent="0.25">
      <c r="A153" s="48">
        <f>CHK!G153</f>
        <v>0</v>
      </c>
      <c r="B153" s="48">
        <f>CHK!H153</f>
        <v>0</v>
      </c>
      <c r="C153" s="48" t="str">
        <f>CHK!I153</f>
        <v>OK</v>
      </c>
      <c r="D153" s="82"/>
      <c r="E153" s="23" t="str">
        <f>$E$21</f>
        <v>8 Cylinder</v>
      </c>
      <c r="F153" s="28"/>
      <c r="G153" s="29"/>
      <c r="H153" s="29"/>
      <c r="I153" s="29"/>
      <c r="J153" s="29"/>
      <c r="K153" s="29"/>
      <c r="L153" s="29"/>
      <c r="M153" s="29"/>
      <c r="N153" s="29"/>
      <c r="O153" s="29"/>
      <c r="P153" s="29"/>
      <c r="Q153" s="30"/>
      <c r="R153" s="2"/>
      <c r="S153" s="82"/>
      <c r="T153" s="23" t="str">
        <f>$E$21</f>
        <v>8 Cylinder</v>
      </c>
      <c r="U153" s="28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30"/>
      <c r="AG153" s="2"/>
      <c r="AH153" s="82"/>
      <c r="AI153" s="23" t="str">
        <f>$E$21</f>
        <v>8 Cylinder</v>
      </c>
      <c r="AJ153" s="4">
        <f t="shared" si="129"/>
        <v>0</v>
      </c>
      <c r="AK153" s="5">
        <f t="shared" si="118"/>
        <v>0</v>
      </c>
      <c r="AL153" s="5">
        <f t="shared" si="119"/>
        <v>0</v>
      </c>
      <c r="AM153" s="5">
        <f t="shared" si="120"/>
        <v>0</v>
      </c>
      <c r="AN153" s="5">
        <f t="shared" si="121"/>
        <v>0</v>
      </c>
      <c r="AO153" s="5">
        <f t="shared" si="122"/>
        <v>0</v>
      </c>
      <c r="AP153" s="5">
        <f t="shared" si="123"/>
        <v>0</v>
      </c>
      <c r="AQ153" s="5">
        <f t="shared" si="124"/>
        <v>0</v>
      </c>
      <c r="AR153" s="5">
        <f t="shared" si="125"/>
        <v>0</v>
      </c>
      <c r="AS153" s="5">
        <f t="shared" si="126"/>
        <v>0</v>
      </c>
      <c r="AT153" s="5">
        <f t="shared" si="127"/>
        <v>0</v>
      </c>
      <c r="AU153" s="6">
        <f t="shared" si="128"/>
        <v>0</v>
      </c>
    </row>
    <row r="154" spans="1:47" x14ac:dyDescent="0.25">
      <c r="A154" s="48">
        <f>CHK!G154</f>
        <v>0</v>
      </c>
      <c r="B154" s="48">
        <f>CHK!H154</f>
        <v>0</v>
      </c>
      <c r="C154" s="48" t="str">
        <f>CHK!I154</f>
        <v>OK</v>
      </c>
      <c r="D154" s="83"/>
      <c r="E154" s="23" t="str">
        <f>$E$22</f>
        <v>&gt;8 Cylinders</v>
      </c>
      <c r="F154" s="28"/>
      <c r="G154" s="29"/>
      <c r="H154" s="29"/>
      <c r="I154" s="29"/>
      <c r="J154" s="29"/>
      <c r="K154" s="29"/>
      <c r="L154" s="29"/>
      <c r="M154" s="29"/>
      <c r="N154" s="29"/>
      <c r="O154" s="29"/>
      <c r="P154" s="29"/>
      <c r="Q154" s="30"/>
      <c r="R154" s="2"/>
      <c r="S154" s="83"/>
      <c r="T154" s="23" t="str">
        <f>$E$22</f>
        <v>&gt;8 Cylinders</v>
      </c>
      <c r="U154" s="28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30"/>
      <c r="AG154" s="2"/>
      <c r="AH154" s="83"/>
      <c r="AI154" s="23" t="str">
        <f>$E$22</f>
        <v>&gt;8 Cylinders</v>
      </c>
      <c r="AJ154" s="4">
        <f t="shared" si="129"/>
        <v>0</v>
      </c>
      <c r="AK154" s="5">
        <f t="shared" si="118"/>
        <v>0</v>
      </c>
      <c r="AL154" s="5">
        <f t="shared" si="119"/>
        <v>0</v>
      </c>
      <c r="AM154" s="5">
        <f t="shared" si="120"/>
        <v>0</v>
      </c>
      <c r="AN154" s="5">
        <f t="shared" si="121"/>
        <v>0</v>
      </c>
      <c r="AO154" s="5">
        <f t="shared" si="122"/>
        <v>0</v>
      </c>
      <c r="AP154" s="5">
        <f t="shared" si="123"/>
        <v>0</v>
      </c>
      <c r="AQ154" s="5">
        <f t="shared" si="124"/>
        <v>0</v>
      </c>
      <c r="AR154" s="5">
        <f t="shared" si="125"/>
        <v>0</v>
      </c>
      <c r="AS154" s="5">
        <f t="shared" si="126"/>
        <v>0</v>
      </c>
      <c r="AT154" s="5">
        <f t="shared" si="127"/>
        <v>0</v>
      </c>
      <c r="AU154" s="6">
        <f t="shared" si="128"/>
        <v>0</v>
      </c>
    </row>
    <row r="155" spans="1:47" ht="15.75" customHeight="1" x14ac:dyDescent="0.25">
      <c r="A155" s="48">
        <f>CHK!G155</f>
        <v>0</v>
      </c>
      <c r="B155" s="48">
        <f>CHK!H155</f>
        <v>0</v>
      </c>
      <c r="C155" s="48" t="str">
        <f>CHK!I155</f>
        <v>OK</v>
      </c>
      <c r="D155" s="81" t="str">
        <f>$D$23</f>
        <v>Jeeps (4x4) Commercial</v>
      </c>
      <c r="E155" s="23" t="str">
        <f>$E$23</f>
        <v>4 Cylinder</v>
      </c>
      <c r="F155" s="28"/>
      <c r="G155" s="29"/>
      <c r="H155" s="29"/>
      <c r="I155" s="29"/>
      <c r="J155" s="29"/>
      <c r="K155" s="29"/>
      <c r="L155" s="29"/>
      <c r="M155" s="29"/>
      <c r="N155" s="29"/>
      <c r="O155" s="29"/>
      <c r="P155" s="29"/>
      <c r="Q155" s="30"/>
      <c r="R155" s="2"/>
      <c r="S155" s="81" t="str">
        <f>$D$23</f>
        <v>Jeeps (4x4) Commercial</v>
      </c>
      <c r="T155" s="23" t="str">
        <f>$E$23</f>
        <v>4 Cylinder</v>
      </c>
      <c r="U155" s="28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30"/>
      <c r="AG155" s="2"/>
      <c r="AH155" s="81" t="str">
        <f>$D$23</f>
        <v>Jeeps (4x4) Commercial</v>
      </c>
      <c r="AI155" s="23" t="str">
        <f>$E$23</f>
        <v>4 Cylinder</v>
      </c>
      <c r="AJ155" s="4">
        <f t="shared" si="129"/>
        <v>0</v>
      </c>
      <c r="AK155" s="5">
        <f t="shared" si="118"/>
        <v>0</v>
      </c>
      <c r="AL155" s="5">
        <f t="shared" si="119"/>
        <v>0</v>
      </c>
      <c r="AM155" s="5">
        <f t="shared" si="120"/>
        <v>0</v>
      </c>
      <c r="AN155" s="5">
        <f t="shared" si="121"/>
        <v>0</v>
      </c>
      <c r="AO155" s="5">
        <f t="shared" si="122"/>
        <v>0</v>
      </c>
      <c r="AP155" s="5">
        <f t="shared" si="123"/>
        <v>0</v>
      </c>
      <c r="AQ155" s="5">
        <f t="shared" si="124"/>
        <v>0</v>
      </c>
      <c r="AR155" s="5">
        <f t="shared" si="125"/>
        <v>0</v>
      </c>
      <c r="AS155" s="5">
        <f t="shared" si="126"/>
        <v>0</v>
      </c>
      <c r="AT155" s="5">
        <f t="shared" si="127"/>
        <v>0</v>
      </c>
      <c r="AU155" s="6">
        <f t="shared" si="128"/>
        <v>0</v>
      </c>
    </row>
    <row r="156" spans="1:47" x14ac:dyDescent="0.25">
      <c r="A156" s="48">
        <f>CHK!G156</f>
        <v>0</v>
      </c>
      <c r="B156" s="48">
        <f>CHK!H156</f>
        <v>0</v>
      </c>
      <c r="C156" s="48" t="str">
        <f>CHK!I156</f>
        <v>OK</v>
      </c>
      <c r="D156" s="82"/>
      <c r="E156" s="23" t="str">
        <f>$E$24</f>
        <v>6 Cylinder</v>
      </c>
      <c r="F156" s="28"/>
      <c r="G156" s="29"/>
      <c r="H156" s="29"/>
      <c r="I156" s="29"/>
      <c r="J156" s="29"/>
      <c r="K156" s="29"/>
      <c r="L156" s="29"/>
      <c r="M156" s="29"/>
      <c r="N156" s="29"/>
      <c r="O156" s="29"/>
      <c r="P156" s="29"/>
      <c r="Q156" s="30"/>
      <c r="R156" s="2"/>
      <c r="S156" s="82"/>
      <c r="T156" s="23" t="str">
        <f>$E$24</f>
        <v>6 Cylinder</v>
      </c>
      <c r="U156" s="28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30"/>
      <c r="AG156" s="2"/>
      <c r="AH156" s="82"/>
      <c r="AI156" s="23" t="str">
        <f>$E$24</f>
        <v>6 Cylinder</v>
      </c>
      <c r="AJ156" s="4">
        <f t="shared" si="129"/>
        <v>0</v>
      </c>
      <c r="AK156" s="5">
        <f t="shared" si="118"/>
        <v>0</v>
      </c>
      <c r="AL156" s="5">
        <f t="shared" si="119"/>
        <v>0</v>
      </c>
      <c r="AM156" s="5">
        <f t="shared" si="120"/>
        <v>0</v>
      </c>
      <c r="AN156" s="5">
        <f t="shared" si="121"/>
        <v>0</v>
      </c>
      <c r="AO156" s="5">
        <f t="shared" si="122"/>
        <v>0</v>
      </c>
      <c r="AP156" s="5">
        <f t="shared" si="123"/>
        <v>0</v>
      </c>
      <c r="AQ156" s="5">
        <f t="shared" si="124"/>
        <v>0</v>
      </c>
      <c r="AR156" s="5">
        <f t="shared" si="125"/>
        <v>0</v>
      </c>
      <c r="AS156" s="5">
        <f t="shared" si="126"/>
        <v>0</v>
      </c>
      <c r="AT156" s="5">
        <f t="shared" si="127"/>
        <v>0</v>
      </c>
      <c r="AU156" s="6">
        <f t="shared" si="128"/>
        <v>0</v>
      </c>
    </row>
    <row r="157" spans="1:47" x14ac:dyDescent="0.25">
      <c r="A157" s="48">
        <f>CHK!G157</f>
        <v>0</v>
      </c>
      <c r="B157" s="48">
        <f>CHK!H157</f>
        <v>0</v>
      </c>
      <c r="C157" s="48" t="str">
        <f>CHK!I157</f>
        <v>OK</v>
      </c>
      <c r="D157" s="82"/>
      <c r="E157" s="23" t="str">
        <f>$E$25</f>
        <v>8 Cylinder</v>
      </c>
      <c r="F157" s="28"/>
      <c r="G157" s="29"/>
      <c r="H157" s="29"/>
      <c r="I157" s="29"/>
      <c r="J157" s="29"/>
      <c r="K157" s="29"/>
      <c r="L157" s="29"/>
      <c r="M157" s="29"/>
      <c r="N157" s="29"/>
      <c r="O157" s="29"/>
      <c r="P157" s="29"/>
      <c r="Q157" s="30"/>
      <c r="R157" s="2"/>
      <c r="S157" s="82"/>
      <c r="T157" s="23" t="str">
        <f>$E$25</f>
        <v>8 Cylinder</v>
      </c>
      <c r="U157" s="28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30"/>
      <c r="AG157" s="2"/>
      <c r="AH157" s="82"/>
      <c r="AI157" s="23" t="str">
        <f>$E$25</f>
        <v>8 Cylinder</v>
      </c>
      <c r="AJ157" s="4">
        <f t="shared" si="129"/>
        <v>0</v>
      </c>
      <c r="AK157" s="5">
        <f t="shared" si="118"/>
        <v>0</v>
      </c>
      <c r="AL157" s="5">
        <f t="shared" si="119"/>
        <v>0</v>
      </c>
      <c r="AM157" s="5">
        <f t="shared" si="120"/>
        <v>0</v>
      </c>
      <c r="AN157" s="5">
        <f t="shared" si="121"/>
        <v>0</v>
      </c>
      <c r="AO157" s="5">
        <f t="shared" si="122"/>
        <v>0</v>
      </c>
      <c r="AP157" s="5">
        <f t="shared" si="123"/>
        <v>0</v>
      </c>
      <c r="AQ157" s="5">
        <f t="shared" si="124"/>
        <v>0</v>
      </c>
      <c r="AR157" s="5">
        <f t="shared" si="125"/>
        <v>0</v>
      </c>
      <c r="AS157" s="5">
        <f t="shared" si="126"/>
        <v>0</v>
      </c>
      <c r="AT157" s="5">
        <f t="shared" si="127"/>
        <v>0</v>
      </c>
      <c r="AU157" s="6">
        <f t="shared" si="128"/>
        <v>0</v>
      </c>
    </row>
    <row r="158" spans="1:47" x14ac:dyDescent="0.25">
      <c r="A158" s="48">
        <f>CHK!G158</f>
        <v>0</v>
      </c>
      <c r="B158" s="48">
        <f>CHK!H158</f>
        <v>0</v>
      </c>
      <c r="C158" s="48" t="str">
        <f>CHK!I158</f>
        <v>OK</v>
      </c>
      <c r="D158" s="83"/>
      <c r="E158" s="23" t="str">
        <f>$E$26</f>
        <v>&gt;8 Cylinders</v>
      </c>
      <c r="F158" s="28"/>
      <c r="G158" s="29"/>
      <c r="H158" s="29"/>
      <c r="I158" s="29"/>
      <c r="J158" s="29"/>
      <c r="K158" s="29"/>
      <c r="L158" s="29"/>
      <c r="M158" s="29"/>
      <c r="N158" s="29"/>
      <c r="O158" s="29"/>
      <c r="P158" s="29"/>
      <c r="Q158" s="30"/>
      <c r="R158" s="2"/>
      <c r="S158" s="83"/>
      <c r="T158" s="23" t="str">
        <f>$E$26</f>
        <v>&gt;8 Cylinders</v>
      </c>
      <c r="U158" s="28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30"/>
      <c r="AG158" s="2"/>
      <c r="AH158" s="83"/>
      <c r="AI158" s="23" t="str">
        <f>$E$26</f>
        <v>&gt;8 Cylinders</v>
      </c>
      <c r="AJ158" s="4">
        <f t="shared" si="129"/>
        <v>0</v>
      </c>
      <c r="AK158" s="5">
        <f t="shared" si="118"/>
        <v>0</v>
      </c>
      <c r="AL158" s="5">
        <f t="shared" si="119"/>
        <v>0</v>
      </c>
      <c r="AM158" s="5">
        <f t="shared" si="120"/>
        <v>0</v>
      </c>
      <c r="AN158" s="5">
        <f t="shared" si="121"/>
        <v>0</v>
      </c>
      <c r="AO158" s="5">
        <f t="shared" si="122"/>
        <v>0</v>
      </c>
      <c r="AP158" s="5">
        <f t="shared" si="123"/>
        <v>0</v>
      </c>
      <c r="AQ158" s="5">
        <f t="shared" si="124"/>
        <v>0</v>
      </c>
      <c r="AR158" s="5">
        <f t="shared" si="125"/>
        <v>0</v>
      </c>
      <c r="AS158" s="5">
        <f t="shared" si="126"/>
        <v>0</v>
      </c>
      <c r="AT158" s="5">
        <f t="shared" si="127"/>
        <v>0</v>
      </c>
      <c r="AU158" s="6">
        <f t="shared" si="128"/>
        <v>0</v>
      </c>
    </row>
    <row r="159" spans="1:47" x14ac:dyDescent="0.25">
      <c r="A159" s="48">
        <f>CHK!G159</f>
        <v>0</v>
      </c>
      <c r="B159" s="48">
        <f>CHK!H159</f>
        <v>0</v>
      </c>
      <c r="C159" s="48" t="str">
        <f>CHK!I159</f>
        <v>OK</v>
      </c>
      <c r="D159" s="81" t="str">
        <f>$D$27</f>
        <v>Pickup &amp; Truck</v>
      </c>
      <c r="E159" s="23" t="str">
        <f>$E$27</f>
        <v>Upto 1 Ton</v>
      </c>
      <c r="F159" s="28"/>
      <c r="G159" s="29"/>
      <c r="H159" s="29"/>
      <c r="I159" s="29"/>
      <c r="J159" s="29"/>
      <c r="K159" s="29"/>
      <c r="L159" s="29"/>
      <c r="M159" s="29"/>
      <c r="N159" s="29"/>
      <c r="O159" s="29"/>
      <c r="P159" s="29"/>
      <c r="Q159" s="30"/>
      <c r="R159" s="2"/>
      <c r="S159" s="81" t="str">
        <f>$D$27</f>
        <v>Pickup &amp; Truck</v>
      </c>
      <c r="T159" s="23" t="str">
        <f>$E$27</f>
        <v>Upto 1 Ton</v>
      </c>
      <c r="U159" s="28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30"/>
      <c r="AG159" s="2"/>
      <c r="AH159" s="81" t="str">
        <f>$D$27</f>
        <v>Pickup &amp; Truck</v>
      </c>
      <c r="AI159" s="23" t="str">
        <f>$E$27</f>
        <v>Upto 1 Ton</v>
      </c>
      <c r="AJ159" s="4">
        <f t="shared" si="129"/>
        <v>0</v>
      </c>
      <c r="AK159" s="5">
        <f t="shared" si="118"/>
        <v>0</v>
      </c>
      <c r="AL159" s="5">
        <f t="shared" si="119"/>
        <v>0</v>
      </c>
      <c r="AM159" s="5">
        <f t="shared" si="120"/>
        <v>0</v>
      </c>
      <c r="AN159" s="5">
        <f t="shared" si="121"/>
        <v>0</v>
      </c>
      <c r="AO159" s="5">
        <f t="shared" si="122"/>
        <v>0</v>
      </c>
      <c r="AP159" s="5">
        <f t="shared" si="123"/>
        <v>0</v>
      </c>
      <c r="AQ159" s="5">
        <f t="shared" si="124"/>
        <v>0</v>
      </c>
      <c r="AR159" s="5">
        <f t="shared" si="125"/>
        <v>0</v>
      </c>
      <c r="AS159" s="5">
        <f t="shared" si="126"/>
        <v>0</v>
      </c>
      <c r="AT159" s="5">
        <f t="shared" si="127"/>
        <v>0</v>
      </c>
      <c r="AU159" s="6">
        <f t="shared" si="128"/>
        <v>0</v>
      </c>
    </row>
    <row r="160" spans="1:47" x14ac:dyDescent="0.25">
      <c r="A160" s="48">
        <f>CHK!G160</f>
        <v>0</v>
      </c>
      <c r="B160" s="48">
        <f>CHK!H160</f>
        <v>0</v>
      </c>
      <c r="C160" s="48" t="str">
        <f>CHK!I160</f>
        <v>OK</v>
      </c>
      <c r="D160" s="82"/>
      <c r="E160" s="23" t="str">
        <f>$E$28</f>
        <v>Upto 2 Ton</v>
      </c>
      <c r="F160" s="28"/>
      <c r="G160" s="29"/>
      <c r="H160" s="29"/>
      <c r="I160" s="29"/>
      <c r="J160" s="29"/>
      <c r="K160" s="29"/>
      <c r="L160" s="29"/>
      <c r="M160" s="29"/>
      <c r="N160" s="29"/>
      <c r="O160" s="29"/>
      <c r="P160" s="29"/>
      <c r="Q160" s="30"/>
      <c r="R160" s="2"/>
      <c r="S160" s="82"/>
      <c r="T160" s="23" t="str">
        <f>$E$28</f>
        <v>Upto 2 Ton</v>
      </c>
      <c r="U160" s="28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30"/>
      <c r="AG160" s="2"/>
      <c r="AH160" s="82"/>
      <c r="AI160" s="23" t="str">
        <f>$E$28</f>
        <v>Upto 2 Ton</v>
      </c>
      <c r="AJ160" s="4">
        <f t="shared" si="129"/>
        <v>0</v>
      </c>
      <c r="AK160" s="5">
        <f t="shared" si="118"/>
        <v>0</v>
      </c>
      <c r="AL160" s="5">
        <f t="shared" si="119"/>
        <v>0</v>
      </c>
      <c r="AM160" s="5">
        <f t="shared" si="120"/>
        <v>0</v>
      </c>
      <c r="AN160" s="5">
        <f t="shared" si="121"/>
        <v>0</v>
      </c>
      <c r="AO160" s="5">
        <f t="shared" si="122"/>
        <v>0</v>
      </c>
      <c r="AP160" s="5">
        <f t="shared" si="123"/>
        <v>0</v>
      </c>
      <c r="AQ160" s="5">
        <f t="shared" si="124"/>
        <v>0</v>
      </c>
      <c r="AR160" s="5">
        <f t="shared" si="125"/>
        <v>0</v>
      </c>
      <c r="AS160" s="5">
        <f t="shared" si="126"/>
        <v>0</v>
      </c>
      <c r="AT160" s="5">
        <f t="shared" si="127"/>
        <v>0</v>
      </c>
      <c r="AU160" s="6">
        <f t="shared" si="128"/>
        <v>0</v>
      </c>
    </row>
    <row r="161" spans="1:47" x14ac:dyDescent="0.25">
      <c r="A161" s="48">
        <f>CHK!G161</f>
        <v>0</v>
      </c>
      <c r="B161" s="48">
        <f>CHK!H161</f>
        <v>0</v>
      </c>
      <c r="C161" s="48" t="str">
        <f>CHK!I161</f>
        <v>OK</v>
      </c>
      <c r="D161" s="82"/>
      <c r="E161" s="23" t="str">
        <f>$E$29</f>
        <v>Upto 3 Ton</v>
      </c>
      <c r="F161" s="28"/>
      <c r="G161" s="29"/>
      <c r="H161" s="29"/>
      <c r="I161" s="29"/>
      <c r="J161" s="29"/>
      <c r="K161" s="29"/>
      <c r="L161" s="29"/>
      <c r="M161" s="29"/>
      <c r="N161" s="29"/>
      <c r="O161" s="29"/>
      <c r="P161" s="29"/>
      <c r="Q161" s="30"/>
      <c r="R161" s="2"/>
      <c r="S161" s="82"/>
      <c r="T161" s="23" t="str">
        <f>$E$29</f>
        <v>Upto 3 Ton</v>
      </c>
      <c r="U161" s="28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30"/>
      <c r="AG161" s="2"/>
      <c r="AH161" s="82"/>
      <c r="AI161" s="23" t="str">
        <f>$E$29</f>
        <v>Upto 3 Ton</v>
      </c>
      <c r="AJ161" s="4">
        <f t="shared" si="129"/>
        <v>0</v>
      </c>
      <c r="AK161" s="5">
        <f t="shared" si="118"/>
        <v>0</v>
      </c>
      <c r="AL161" s="5">
        <f t="shared" si="119"/>
        <v>0</v>
      </c>
      <c r="AM161" s="5">
        <f t="shared" si="120"/>
        <v>0</v>
      </c>
      <c r="AN161" s="5">
        <f t="shared" si="121"/>
        <v>0</v>
      </c>
      <c r="AO161" s="5">
        <f t="shared" si="122"/>
        <v>0</v>
      </c>
      <c r="AP161" s="5">
        <f t="shared" si="123"/>
        <v>0</v>
      </c>
      <c r="AQ161" s="5">
        <f t="shared" si="124"/>
        <v>0</v>
      </c>
      <c r="AR161" s="5">
        <f t="shared" si="125"/>
        <v>0</v>
      </c>
      <c r="AS161" s="5">
        <f t="shared" si="126"/>
        <v>0</v>
      </c>
      <c r="AT161" s="5">
        <f t="shared" si="127"/>
        <v>0</v>
      </c>
      <c r="AU161" s="6">
        <f t="shared" si="128"/>
        <v>0</v>
      </c>
    </row>
    <row r="162" spans="1:47" x14ac:dyDescent="0.25">
      <c r="A162" s="48">
        <f>CHK!G162</f>
        <v>0</v>
      </c>
      <c r="B162" s="48">
        <f>CHK!H162</f>
        <v>0</v>
      </c>
      <c r="C162" s="48" t="str">
        <f>CHK!I162</f>
        <v>OK</v>
      </c>
      <c r="D162" s="82"/>
      <c r="E162" s="23" t="str">
        <f>$E$30</f>
        <v>Upto 5 Ton</v>
      </c>
      <c r="F162" s="28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30"/>
      <c r="R162" s="2"/>
      <c r="S162" s="82"/>
      <c r="T162" s="23" t="str">
        <f>$E$30</f>
        <v>Upto 5 Ton</v>
      </c>
      <c r="U162" s="28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30"/>
      <c r="AG162" s="2"/>
      <c r="AH162" s="82"/>
      <c r="AI162" s="23" t="str">
        <f>$E$30</f>
        <v>Upto 5 Ton</v>
      </c>
      <c r="AJ162" s="4">
        <f t="shared" si="129"/>
        <v>0</v>
      </c>
      <c r="AK162" s="5">
        <f t="shared" si="118"/>
        <v>0</v>
      </c>
      <c r="AL162" s="5">
        <f t="shared" si="119"/>
        <v>0</v>
      </c>
      <c r="AM162" s="5">
        <f t="shared" si="120"/>
        <v>0</v>
      </c>
      <c r="AN162" s="5">
        <f t="shared" si="121"/>
        <v>0</v>
      </c>
      <c r="AO162" s="5">
        <f t="shared" si="122"/>
        <v>0</v>
      </c>
      <c r="AP162" s="5">
        <f t="shared" si="123"/>
        <v>0</v>
      </c>
      <c r="AQ162" s="5">
        <f t="shared" si="124"/>
        <v>0</v>
      </c>
      <c r="AR162" s="5">
        <f t="shared" si="125"/>
        <v>0</v>
      </c>
      <c r="AS162" s="5">
        <f t="shared" si="126"/>
        <v>0</v>
      </c>
      <c r="AT162" s="5">
        <f t="shared" si="127"/>
        <v>0</v>
      </c>
      <c r="AU162" s="6">
        <f t="shared" si="128"/>
        <v>0</v>
      </c>
    </row>
    <row r="163" spans="1:47" x14ac:dyDescent="0.25">
      <c r="A163" s="48">
        <f>CHK!G163</f>
        <v>0</v>
      </c>
      <c r="B163" s="48">
        <f>CHK!H163</f>
        <v>0</v>
      </c>
      <c r="C163" s="48" t="str">
        <f>CHK!I163</f>
        <v>OK</v>
      </c>
      <c r="D163" s="82"/>
      <c r="E163" s="23" t="str">
        <f>$E$31</f>
        <v>Upto 7 Ton</v>
      </c>
      <c r="F163" s="28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30"/>
      <c r="R163" s="2"/>
      <c r="S163" s="82"/>
      <c r="T163" s="23" t="str">
        <f>$E$31</f>
        <v>Upto 7 Ton</v>
      </c>
      <c r="U163" s="28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30"/>
      <c r="AG163" s="2"/>
      <c r="AH163" s="82"/>
      <c r="AI163" s="23" t="str">
        <f>$E$31</f>
        <v>Upto 7 Ton</v>
      </c>
      <c r="AJ163" s="4">
        <f t="shared" si="129"/>
        <v>0</v>
      </c>
      <c r="AK163" s="5">
        <f t="shared" si="118"/>
        <v>0</v>
      </c>
      <c r="AL163" s="5">
        <f t="shared" si="119"/>
        <v>0</v>
      </c>
      <c r="AM163" s="5">
        <f t="shared" si="120"/>
        <v>0</v>
      </c>
      <c r="AN163" s="5">
        <f t="shared" si="121"/>
        <v>0</v>
      </c>
      <c r="AO163" s="5">
        <f t="shared" si="122"/>
        <v>0</v>
      </c>
      <c r="AP163" s="5">
        <f t="shared" si="123"/>
        <v>0</v>
      </c>
      <c r="AQ163" s="5">
        <f t="shared" si="124"/>
        <v>0</v>
      </c>
      <c r="AR163" s="5">
        <f t="shared" si="125"/>
        <v>0</v>
      </c>
      <c r="AS163" s="5">
        <f t="shared" si="126"/>
        <v>0</v>
      </c>
      <c r="AT163" s="5">
        <f t="shared" si="127"/>
        <v>0</v>
      </c>
      <c r="AU163" s="6">
        <f t="shared" si="128"/>
        <v>0</v>
      </c>
    </row>
    <row r="164" spans="1:47" x14ac:dyDescent="0.25">
      <c r="A164" s="48">
        <f>CHK!G164</f>
        <v>0</v>
      </c>
      <c r="B164" s="48">
        <f>CHK!H164</f>
        <v>0</v>
      </c>
      <c r="C164" s="48" t="str">
        <f>CHK!I164</f>
        <v>OK</v>
      </c>
      <c r="D164" s="82"/>
      <c r="E164" s="23" t="str">
        <f>$E$32</f>
        <v>Upto 10 Ton</v>
      </c>
      <c r="F164" s="28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30"/>
      <c r="R164" s="2"/>
      <c r="S164" s="82"/>
      <c r="T164" s="23" t="str">
        <f>$E$32</f>
        <v>Upto 10 Ton</v>
      </c>
      <c r="U164" s="28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30"/>
      <c r="AG164" s="2"/>
      <c r="AH164" s="82"/>
      <c r="AI164" s="23" t="str">
        <f>$E$32</f>
        <v>Upto 10 Ton</v>
      </c>
      <c r="AJ164" s="4">
        <f t="shared" si="129"/>
        <v>0</v>
      </c>
      <c r="AK164" s="5">
        <f t="shared" si="118"/>
        <v>0</v>
      </c>
      <c r="AL164" s="5">
        <f t="shared" si="119"/>
        <v>0</v>
      </c>
      <c r="AM164" s="5">
        <f t="shared" si="120"/>
        <v>0</v>
      </c>
      <c r="AN164" s="5">
        <f t="shared" si="121"/>
        <v>0</v>
      </c>
      <c r="AO164" s="5">
        <f t="shared" si="122"/>
        <v>0</v>
      </c>
      <c r="AP164" s="5">
        <f t="shared" si="123"/>
        <v>0</v>
      </c>
      <c r="AQ164" s="5">
        <f t="shared" si="124"/>
        <v>0</v>
      </c>
      <c r="AR164" s="5">
        <f t="shared" si="125"/>
        <v>0</v>
      </c>
      <c r="AS164" s="5">
        <f t="shared" si="126"/>
        <v>0</v>
      </c>
      <c r="AT164" s="5">
        <f t="shared" si="127"/>
        <v>0</v>
      </c>
      <c r="AU164" s="6">
        <f t="shared" si="128"/>
        <v>0</v>
      </c>
    </row>
    <row r="165" spans="1:47" x14ac:dyDescent="0.25">
      <c r="A165" s="48">
        <f>CHK!G165</f>
        <v>0</v>
      </c>
      <c r="B165" s="48">
        <f>CHK!H165</f>
        <v>0</v>
      </c>
      <c r="C165" s="48" t="str">
        <f>CHK!I165</f>
        <v>OK</v>
      </c>
      <c r="D165" s="83"/>
      <c r="E165" s="23" t="str">
        <f>$E$33</f>
        <v>More Than 10 ton</v>
      </c>
      <c r="F165" s="28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30"/>
      <c r="R165" s="2"/>
      <c r="S165" s="83"/>
      <c r="T165" s="23" t="str">
        <f>$E$33</f>
        <v>More Than 10 ton</v>
      </c>
      <c r="U165" s="28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30"/>
      <c r="AG165" s="2"/>
      <c r="AH165" s="83"/>
      <c r="AI165" s="23" t="str">
        <f>$E$33</f>
        <v>More Than 10 ton</v>
      </c>
      <c r="AJ165" s="4">
        <f t="shared" si="129"/>
        <v>0</v>
      </c>
      <c r="AK165" s="5">
        <f t="shared" si="118"/>
        <v>0</v>
      </c>
      <c r="AL165" s="5">
        <f t="shared" si="119"/>
        <v>0</v>
      </c>
      <c r="AM165" s="5">
        <f t="shared" si="120"/>
        <v>0</v>
      </c>
      <c r="AN165" s="5">
        <f t="shared" si="121"/>
        <v>0</v>
      </c>
      <c r="AO165" s="5">
        <f t="shared" si="122"/>
        <v>0</v>
      </c>
      <c r="AP165" s="5">
        <f t="shared" si="123"/>
        <v>0</v>
      </c>
      <c r="AQ165" s="5">
        <f t="shared" si="124"/>
        <v>0</v>
      </c>
      <c r="AR165" s="5">
        <f t="shared" si="125"/>
        <v>0</v>
      </c>
      <c r="AS165" s="5">
        <f t="shared" si="126"/>
        <v>0</v>
      </c>
      <c r="AT165" s="5">
        <f t="shared" si="127"/>
        <v>0</v>
      </c>
      <c r="AU165" s="6">
        <f t="shared" si="128"/>
        <v>0</v>
      </c>
    </row>
    <row r="166" spans="1:47" ht="15.75" customHeight="1" x14ac:dyDescent="0.25">
      <c r="A166" s="48">
        <f>CHK!G166</f>
        <v>0</v>
      </c>
      <c r="B166" s="48">
        <f>CHK!H166</f>
        <v>0</v>
      </c>
      <c r="C166" s="48" t="str">
        <f>CHK!I166</f>
        <v>OK</v>
      </c>
      <c r="D166" s="81" t="str">
        <f>$D$34</f>
        <v>Trailer, Water and Fuel Tanker</v>
      </c>
      <c r="E166" s="23" t="str">
        <f>$E$34</f>
        <v>Trailer</v>
      </c>
      <c r="F166" s="28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30"/>
      <c r="R166" s="2"/>
      <c r="S166" s="81" t="str">
        <f>$D$34</f>
        <v>Trailer, Water and Fuel Tanker</v>
      </c>
      <c r="T166" s="23" t="str">
        <f>$E$34</f>
        <v>Trailer</v>
      </c>
      <c r="U166" s="28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30"/>
      <c r="AG166" s="2"/>
      <c r="AH166" s="81" t="str">
        <f>$D$34</f>
        <v>Trailer, Water and Fuel Tanker</v>
      </c>
      <c r="AI166" s="23" t="str">
        <f>$E$34</f>
        <v>Trailer</v>
      </c>
      <c r="AJ166" s="4">
        <f t="shared" si="129"/>
        <v>0</v>
      </c>
      <c r="AK166" s="5">
        <f t="shared" si="118"/>
        <v>0</v>
      </c>
      <c r="AL166" s="5">
        <f t="shared" si="119"/>
        <v>0</v>
      </c>
      <c r="AM166" s="5">
        <f t="shared" si="120"/>
        <v>0</v>
      </c>
      <c r="AN166" s="5">
        <f t="shared" si="121"/>
        <v>0</v>
      </c>
      <c r="AO166" s="5">
        <f t="shared" si="122"/>
        <v>0</v>
      </c>
      <c r="AP166" s="5">
        <f t="shared" si="123"/>
        <v>0</v>
      </c>
      <c r="AQ166" s="5">
        <f t="shared" si="124"/>
        <v>0</v>
      </c>
      <c r="AR166" s="5">
        <f t="shared" si="125"/>
        <v>0</v>
      </c>
      <c r="AS166" s="5">
        <f t="shared" si="126"/>
        <v>0</v>
      </c>
      <c r="AT166" s="5">
        <f t="shared" si="127"/>
        <v>0</v>
      </c>
      <c r="AU166" s="6">
        <f t="shared" si="128"/>
        <v>0</v>
      </c>
    </row>
    <row r="167" spans="1:47" x14ac:dyDescent="0.25">
      <c r="A167" s="48">
        <f>CHK!G167</f>
        <v>0</v>
      </c>
      <c r="B167" s="48">
        <f>CHK!H167</f>
        <v>0</v>
      </c>
      <c r="C167" s="48" t="str">
        <f>CHK!I167</f>
        <v>OK</v>
      </c>
      <c r="D167" s="82"/>
      <c r="E167" s="23" t="str">
        <f>$E$35</f>
        <v>Water Tanker Under 2000 Gallon</v>
      </c>
      <c r="F167" s="28"/>
      <c r="G167" s="29"/>
      <c r="H167" s="29"/>
      <c r="I167" s="29"/>
      <c r="J167" s="29"/>
      <c r="K167" s="29"/>
      <c r="L167" s="29"/>
      <c r="M167" s="29"/>
      <c r="N167" s="29"/>
      <c r="O167" s="29"/>
      <c r="P167" s="29"/>
      <c r="Q167" s="30"/>
      <c r="R167" s="2"/>
      <c r="S167" s="82"/>
      <c r="T167" s="23" t="str">
        <f>$E$35</f>
        <v>Water Tanker Under 2000 Gallon</v>
      </c>
      <c r="U167" s="28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30"/>
      <c r="AG167" s="2"/>
      <c r="AH167" s="82"/>
      <c r="AI167" s="23" t="str">
        <f>$E$35</f>
        <v>Water Tanker Under 2000 Gallon</v>
      </c>
      <c r="AJ167" s="4">
        <f t="shared" si="129"/>
        <v>0</v>
      </c>
      <c r="AK167" s="5">
        <f t="shared" si="118"/>
        <v>0</v>
      </c>
      <c r="AL167" s="5">
        <f t="shared" si="119"/>
        <v>0</v>
      </c>
      <c r="AM167" s="5">
        <f t="shared" si="120"/>
        <v>0</v>
      </c>
      <c r="AN167" s="5">
        <f t="shared" si="121"/>
        <v>0</v>
      </c>
      <c r="AO167" s="5">
        <f t="shared" si="122"/>
        <v>0</v>
      </c>
      <c r="AP167" s="5">
        <f t="shared" si="123"/>
        <v>0</v>
      </c>
      <c r="AQ167" s="5">
        <f t="shared" si="124"/>
        <v>0</v>
      </c>
      <c r="AR167" s="5">
        <f t="shared" si="125"/>
        <v>0</v>
      </c>
      <c r="AS167" s="5">
        <f t="shared" si="126"/>
        <v>0</v>
      </c>
      <c r="AT167" s="5">
        <f t="shared" si="127"/>
        <v>0</v>
      </c>
      <c r="AU167" s="6">
        <f t="shared" si="128"/>
        <v>0</v>
      </c>
    </row>
    <row r="168" spans="1:47" x14ac:dyDescent="0.25">
      <c r="A168" s="48">
        <f>CHK!G168</f>
        <v>0</v>
      </c>
      <c r="B168" s="48">
        <f>CHK!H168</f>
        <v>0</v>
      </c>
      <c r="C168" s="48" t="str">
        <f>CHK!I168</f>
        <v>OK</v>
      </c>
      <c r="D168" s="82"/>
      <c r="E168" s="23" t="str">
        <f>$E$36</f>
        <v>Water Tanker 2000-5000</v>
      </c>
      <c r="F168" s="28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30"/>
      <c r="R168" s="2"/>
      <c r="S168" s="82"/>
      <c r="T168" s="23" t="str">
        <f>$E$36</f>
        <v>Water Tanker 2000-5000</v>
      </c>
      <c r="U168" s="28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30"/>
      <c r="AG168" s="2"/>
      <c r="AH168" s="82"/>
      <c r="AI168" s="23" t="str">
        <f>$E$36</f>
        <v>Water Tanker 2000-5000</v>
      </c>
      <c r="AJ168" s="4">
        <f t="shared" si="129"/>
        <v>0</v>
      </c>
      <c r="AK168" s="5">
        <f t="shared" si="118"/>
        <v>0</v>
      </c>
      <c r="AL168" s="5">
        <f t="shared" si="119"/>
        <v>0</v>
      </c>
      <c r="AM168" s="5">
        <f t="shared" si="120"/>
        <v>0</v>
      </c>
      <c r="AN168" s="5">
        <f t="shared" si="121"/>
        <v>0</v>
      </c>
      <c r="AO168" s="5">
        <f t="shared" si="122"/>
        <v>0</v>
      </c>
      <c r="AP168" s="5">
        <f t="shared" si="123"/>
        <v>0</v>
      </c>
      <c r="AQ168" s="5">
        <f t="shared" si="124"/>
        <v>0</v>
      </c>
      <c r="AR168" s="5">
        <f t="shared" si="125"/>
        <v>0</v>
      </c>
      <c r="AS168" s="5">
        <f t="shared" si="126"/>
        <v>0</v>
      </c>
      <c r="AT168" s="5">
        <f t="shared" si="127"/>
        <v>0</v>
      </c>
      <c r="AU168" s="6">
        <f t="shared" si="128"/>
        <v>0</v>
      </c>
    </row>
    <row r="169" spans="1:47" x14ac:dyDescent="0.25">
      <c r="A169" s="48">
        <f>CHK!G169</f>
        <v>0</v>
      </c>
      <c r="B169" s="48">
        <f>CHK!H169</f>
        <v>0</v>
      </c>
      <c r="C169" s="48" t="str">
        <f>CHK!I169</f>
        <v>OK</v>
      </c>
      <c r="D169" s="82"/>
      <c r="E169" s="23" t="str">
        <f>$E$37</f>
        <v>Water Tanker Trailer</v>
      </c>
      <c r="F169" s="28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30"/>
      <c r="R169" s="2"/>
      <c r="S169" s="82"/>
      <c r="T169" s="23" t="str">
        <f>$E$37</f>
        <v>Water Tanker Trailer</v>
      </c>
      <c r="U169" s="28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30"/>
      <c r="AG169" s="2"/>
      <c r="AH169" s="82"/>
      <c r="AI169" s="23" t="str">
        <f>$E$37</f>
        <v>Water Tanker Trailer</v>
      </c>
      <c r="AJ169" s="4">
        <f t="shared" si="129"/>
        <v>0</v>
      </c>
      <c r="AK169" s="5">
        <f t="shared" si="118"/>
        <v>0</v>
      </c>
      <c r="AL169" s="5">
        <f t="shared" si="119"/>
        <v>0</v>
      </c>
      <c r="AM169" s="5">
        <f t="shared" si="120"/>
        <v>0</v>
      </c>
      <c r="AN169" s="5">
        <f t="shared" si="121"/>
        <v>0</v>
      </c>
      <c r="AO169" s="5">
        <f t="shared" si="122"/>
        <v>0</v>
      </c>
      <c r="AP169" s="5">
        <f t="shared" si="123"/>
        <v>0</v>
      </c>
      <c r="AQ169" s="5">
        <f t="shared" si="124"/>
        <v>0</v>
      </c>
      <c r="AR169" s="5">
        <f t="shared" si="125"/>
        <v>0</v>
      </c>
      <c r="AS169" s="5">
        <f t="shared" si="126"/>
        <v>0</v>
      </c>
      <c r="AT169" s="5">
        <f t="shared" si="127"/>
        <v>0</v>
      </c>
      <c r="AU169" s="6">
        <f t="shared" si="128"/>
        <v>0</v>
      </c>
    </row>
    <row r="170" spans="1:47" x14ac:dyDescent="0.25">
      <c r="A170" s="48">
        <f>CHK!G170</f>
        <v>0</v>
      </c>
      <c r="B170" s="48">
        <f>CHK!H170</f>
        <v>0</v>
      </c>
      <c r="C170" s="48" t="str">
        <f>CHK!I170</f>
        <v>OK</v>
      </c>
      <c r="D170" s="82"/>
      <c r="E170" s="23" t="str">
        <f>$E$38</f>
        <v>Fuel Tanker upto 2500 Galloons</v>
      </c>
      <c r="F170" s="28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30"/>
      <c r="R170" s="2"/>
      <c r="S170" s="82"/>
      <c r="T170" s="23" t="str">
        <f>$E$38</f>
        <v>Fuel Tanker upto 2500 Galloons</v>
      </c>
      <c r="U170" s="28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30"/>
      <c r="AG170" s="2"/>
      <c r="AH170" s="82"/>
      <c r="AI170" s="23" t="str">
        <f>$E$38</f>
        <v>Fuel Tanker upto 2500 Galloons</v>
      </c>
      <c r="AJ170" s="4">
        <f t="shared" si="129"/>
        <v>0</v>
      </c>
      <c r="AK170" s="5">
        <f t="shared" si="118"/>
        <v>0</v>
      </c>
      <c r="AL170" s="5">
        <f t="shared" si="119"/>
        <v>0</v>
      </c>
      <c r="AM170" s="5">
        <f t="shared" si="120"/>
        <v>0</v>
      </c>
      <c r="AN170" s="5">
        <f t="shared" si="121"/>
        <v>0</v>
      </c>
      <c r="AO170" s="5">
        <f t="shared" si="122"/>
        <v>0</v>
      </c>
      <c r="AP170" s="5">
        <f t="shared" si="123"/>
        <v>0</v>
      </c>
      <c r="AQ170" s="5">
        <f t="shared" si="124"/>
        <v>0</v>
      </c>
      <c r="AR170" s="5">
        <f t="shared" si="125"/>
        <v>0</v>
      </c>
      <c r="AS170" s="5">
        <f t="shared" si="126"/>
        <v>0</v>
      </c>
      <c r="AT170" s="5">
        <f t="shared" si="127"/>
        <v>0</v>
      </c>
      <c r="AU170" s="6">
        <f t="shared" si="128"/>
        <v>0</v>
      </c>
    </row>
    <row r="171" spans="1:47" x14ac:dyDescent="0.25">
      <c r="A171" s="48">
        <f>CHK!G171</f>
        <v>0</v>
      </c>
      <c r="B171" s="48">
        <f>CHK!H171</f>
        <v>0</v>
      </c>
      <c r="C171" s="48" t="str">
        <f>CHK!I171</f>
        <v>OK</v>
      </c>
      <c r="D171" s="83"/>
      <c r="E171" s="23" t="str">
        <f>$E$39</f>
        <v>Fuel Tanker above 2500 Galloons</v>
      </c>
      <c r="F171" s="28"/>
      <c r="G171" s="29"/>
      <c r="H171" s="29"/>
      <c r="I171" s="29"/>
      <c r="J171" s="29"/>
      <c r="K171" s="29"/>
      <c r="L171" s="29"/>
      <c r="M171" s="29"/>
      <c r="N171" s="29"/>
      <c r="O171" s="29"/>
      <c r="P171" s="29"/>
      <c r="Q171" s="30"/>
      <c r="R171" s="2"/>
      <c r="S171" s="83"/>
      <c r="T171" s="23" t="str">
        <f>$E$39</f>
        <v>Fuel Tanker above 2500 Galloons</v>
      </c>
      <c r="U171" s="28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30"/>
      <c r="AG171" s="2"/>
      <c r="AH171" s="83"/>
      <c r="AI171" s="23" t="str">
        <f>$E$39</f>
        <v>Fuel Tanker above 2500 Galloons</v>
      </c>
      <c r="AJ171" s="4">
        <f t="shared" si="129"/>
        <v>0</v>
      </c>
      <c r="AK171" s="5">
        <f t="shared" si="118"/>
        <v>0</v>
      </c>
      <c r="AL171" s="5">
        <f t="shared" si="119"/>
        <v>0</v>
      </c>
      <c r="AM171" s="5">
        <f t="shared" si="120"/>
        <v>0</v>
      </c>
      <c r="AN171" s="5">
        <f t="shared" si="121"/>
        <v>0</v>
      </c>
      <c r="AO171" s="5">
        <f t="shared" si="122"/>
        <v>0</v>
      </c>
      <c r="AP171" s="5">
        <f t="shared" si="123"/>
        <v>0</v>
      </c>
      <c r="AQ171" s="5">
        <f t="shared" si="124"/>
        <v>0</v>
      </c>
      <c r="AR171" s="5">
        <f t="shared" si="125"/>
        <v>0</v>
      </c>
      <c r="AS171" s="5">
        <f t="shared" si="126"/>
        <v>0</v>
      </c>
      <c r="AT171" s="5">
        <f t="shared" si="127"/>
        <v>0</v>
      </c>
      <c r="AU171" s="6">
        <f t="shared" si="128"/>
        <v>0</v>
      </c>
    </row>
    <row r="172" spans="1:47" x14ac:dyDescent="0.25">
      <c r="A172" s="48">
        <f>CHK!G172</f>
        <v>0</v>
      </c>
      <c r="B172" s="48">
        <f>CHK!H172</f>
        <v>0</v>
      </c>
      <c r="C172" s="48" t="str">
        <f>CHK!I172</f>
        <v>OK</v>
      </c>
      <c r="D172" s="81" t="str">
        <f>$D$40</f>
        <v>Buses</v>
      </c>
      <c r="E172" s="23" t="str">
        <f>$E$40</f>
        <v>14 passengers</v>
      </c>
      <c r="F172" s="28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30"/>
      <c r="R172" s="2"/>
      <c r="S172" s="81" t="str">
        <f>$D$40</f>
        <v>Buses</v>
      </c>
      <c r="T172" s="23" t="str">
        <f>$E$40</f>
        <v>14 passengers</v>
      </c>
      <c r="U172" s="28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30"/>
      <c r="AG172" s="2"/>
      <c r="AH172" s="81" t="str">
        <f>$D$40</f>
        <v>Buses</v>
      </c>
      <c r="AI172" s="23" t="str">
        <f>$E$40</f>
        <v>14 passengers</v>
      </c>
      <c r="AJ172" s="4">
        <f t="shared" si="129"/>
        <v>0</v>
      </c>
      <c r="AK172" s="5">
        <f t="shared" si="118"/>
        <v>0</v>
      </c>
      <c r="AL172" s="5">
        <f t="shared" si="119"/>
        <v>0</v>
      </c>
      <c r="AM172" s="5">
        <f t="shared" si="120"/>
        <v>0</v>
      </c>
      <c r="AN172" s="5">
        <f t="shared" si="121"/>
        <v>0</v>
      </c>
      <c r="AO172" s="5">
        <f t="shared" si="122"/>
        <v>0</v>
      </c>
      <c r="AP172" s="5">
        <f t="shared" si="123"/>
        <v>0</v>
      </c>
      <c r="AQ172" s="5">
        <f t="shared" si="124"/>
        <v>0</v>
      </c>
      <c r="AR172" s="5">
        <f t="shared" si="125"/>
        <v>0</v>
      </c>
      <c r="AS172" s="5">
        <f t="shared" si="126"/>
        <v>0</v>
      </c>
      <c r="AT172" s="5">
        <f t="shared" si="127"/>
        <v>0</v>
      </c>
      <c r="AU172" s="6">
        <f t="shared" si="128"/>
        <v>0</v>
      </c>
    </row>
    <row r="173" spans="1:47" x14ac:dyDescent="0.25">
      <c r="A173" s="48">
        <f>CHK!G173</f>
        <v>0</v>
      </c>
      <c r="B173" s="48">
        <f>CHK!H173</f>
        <v>0</v>
      </c>
      <c r="C173" s="48" t="str">
        <f>CHK!I173</f>
        <v>OK</v>
      </c>
      <c r="D173" s="82"/>
      <c r="E173" s="23" t="str">
        <f>$E$41</f>
        <v>26 passengers</v>
      </c>
      <c r="F173" s="28"/>
      <c r="G173" s="29"/>
      <c r="H173" s="29"/>
      <c r="I173" s="29"/>
      <c r="J173" s="29"/>
      <c r="K173" s="29"/>
      <c r="L173" s="29"/>
      <c r="M173" s="29"/>
      <c r="N173" s="29"/>
      <c r="O173" s="29"/>
      <c r="P173" s="29"/>
      <c r="Q173" s="30"/>
      <c r="R173" s="2"/>
      <c r="S173" s="82"/>
      <c r="T173" s="23" t="str">
        <f>$E$41</f>
        <v>26 passengers</v>
      </c>
      <c r="U173" s="28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30"/>
      <c r="AG173" s="2"/>
      <c r="AH173" s="82"/>
      <c r="AI173" s="23" t="str">
        <f>$E$41</f>
        <v>26 passengers</v>
      </c>
      <c r="AJ173" s="4">
        <f t="shared" si="129"/>
        <v>0</v>
      </c>
      <c r="AK173" s="5">
        <f t="shared" si="118"/>
        <v>0</v>
      </c>
      <c r="AL173" s="5">
        <f t="shared" si="119"/>
        <v>0</v>
      </c>
      <c r="AM173" s="5">
        <f t="shared" si="120"/>
        <v>0</v>
      </c>
      <c r="AN173" s="5">
        <f t="shared" si="121"/>
        <v>0</v>
      </c>
      <c r="AO173" s="5">
        <f t="shared" si="122"/>
        <v>0</v>
      </c>
      <c r="AP173" s="5">
        <f t="shared" si="123"/>
        <v>0</v>
      </c>
      <c r="AQ173" s="5">
        <f t="shared" si="124"/>
        <v>0</v>
      </c>
      <c r="AR173" s="5">
        <f t="shared" si="125"/>
        <v>0</v>
      </c>
      <c r="AS173" s="5">
        <f t="shared" si="126"/>
        <v>0</v>
      </c>
      <c r="AT173" s="5">
        <f t="shared" si="127"/>
        <v>0</v>
      </c>
      <c r="AU173" s="6">
        <f t="shared" si="128"/>
        <v>0</v>
      </c>
    </row>
    <row r="174" spans="1:47" x14ac:dyDescent="0.25">
      <c r="A174" s="48">
        <f>CHK!G174</f>
        <v>0</v>
      </c>
      <c r="B174" s="48">
        <f>CHK!H174</f>
        <v>0</v>
      </c>
      <c r="C174" s="48" t="str">
        <f>CHK!I174</f>
        <v>OK</v>
      </c>
      <c r="D174" s="82"/>
      <c r="E174" s="23" t="str">
        <f>$E$42</f>
        <v>56 passengers</v>
      </c>
      <c r="F174" s="28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30"/>
      <c r="R174" s="2"/>
      <c r="S174" s="82"/>
      <c r="T174" s="23" t="str">
        <f>$E$42</f>
        <v>56 passengers</v>
      </c>
      <c r="U174" s="28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30"/>
      <c r="AG174" s="2"/>
      <c r="AH174" s="82"/>
      <c r="AI174" s="23" t="str">
        <f>$E$42</f>
        <v>56 passengers</v>
      </c>
      <c r="AJ174" s="4">
        <f t="shared" si="129"/>
        <v>0</v>
      </c>
      <c r="AK174" s="5">
        <f t="shared" si="118"/>
        <v>0</v>
      </c>
      <c r="AL174" s="5">
        <f t="shared" si="119"/>
        <v>0</v>
      </c>
      <c r="AM174" s="5">
        <f t="shared" si="120"/>
        <v>0</v>
      </c>
      <c r="AN174" s="5">
        <f t="shared" si="121"/>
        <v>0</v>
      </c>
      <c r="AO174" s="5">
        <f t="shared" si="122"/>
        <v>0</v>
      </c>
      <c r="AP174" s="5">
        <f t="shared" si="123"/>
        <v>0</v>
      </c>
      <c r="AQ174" s="5">
        <f t="shared" si="124"/>
        <v>0</v>
      </c>
      <c r="AR174" s="5">
        <f t="shared" si="125"/>
        <v>0</v>
      </c>
      <c r="AS174" s="5">
        <f t="shared" si="126"/>
        <v>0</v>
      </c>
      <c r="AT174" s="5">
        <f t="shared" si="127"/>
        <v>0</v>
      </c>
      <c r="AU174" s="6">
        <f t="shared" si="128"/>
        <v>0</v>
      </c>
    </row>
    <row r="175" spans="1:47" x14ac:dyDescent="0.25">
      <c r="A175" s="48">
        <f>CHK!G175</f>
        <v>0</v>
      </c>
      <c r="B175" s="48">
        <f>CHK!H175</f>
        <v>0</v>
      </c>
      <c r="C175" s="48" t="str">
        <f>CHK!I175</f>
        <v>OK</v>
      </c>
      <c r="D175" s="83"/>
      <c r="E175" s="23" t="str">
        <f>$E$43</f>
        <v>&gt;56 passengers</v>
      </c>
      <c r="F175" s="28"/>
      <c r="G175" s="29"/>
      <c r="H175" s="29"/>
      <c r="I175" s="29"/>
      <c r="J175" s="29"/>
      <c r="K175" s="29"/>
      <c r="L175" s="29"/>
      <c r="M175" s="29"/>
      <c r="N175" s="29"/>
      <c r="O175" s="29"/>
      <c r="P175" s="29"/>
      <c r="Q175" s="30"/>
      <c r="R175" s="2"/>
      <c r="S175" s="83"/>
      <c r="T175" s="23" t="str">
        <f>$E$43</f>
        <v>&gt;56 passengers</v>
      </c>
      <c r="U175" s="28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30"/>
      <c r="AG175" s="2"/>
      <c r="AH175" s="83"/>
      <c r="AI175" s="23" t="str">
        <f>$E$43</f>
        <v>&gt;56 passengers</v>
      </c>
      <c r="AJ175" s="4">
        <f t="shared" si="129"/>
        <v>0</v>
      </c>
      <c r="AK175" s="5">
        <f t="shared" si="118"/>
        <v>0</v>
      </c>
      <c r="AL175" s="5">
        <f t="shared" si="119"/>
        <v>0</v>
      </c>
      <c r="AM175" s="5">
        <f t="shared" si="120"/>
        <v>0</v>
      </c>
      <c r="AN175" s="5">
        <f t="shared" si="121"/>
        <v>0</v>
      </c>
      <c r="AO175" s="5">
        <f t="shared" si="122"/>
        <v>0</v>
      </c>
      <c r="AP175" s="5">
        <f t="shared" si="123"/>
        <v>0</v>
      </c>
      <c r="AQ175" s="5">
        <f t="shared" si="124"/>
        <v>0</v>
      </c>
      <c r="AR175" s="5">
        <f t="shared" si="125"/>
        <v>0</v>
      </c>
      <c r="AS175" s="5">
        <f t="shared" si="126"/>
        <v>0</v>
      </c>
      <c r="AT175" s="5">
        <f t="shared" si="127"/>
        <v>0</v>
      </c>
      <c r="AU175" s="6">
        <f t="shared" si="128"/>
        <v>0</v>
      </c>
    </row>
    <row r="176" spans="1:47" x14ac:dyDescent="0.25">
      <c r="A176" s="48">
        <f>CHK!G176</f>
        <v>0</v>
      </c>
      <c r="B176" s="48">
        <f>CHK!H176</f>
        <v>0</v>
      </c>
      <c r="C176" s="48" t="str">
        <f>CHK!I176</f>
        <v>OK</v>
      </c>
      <c r="D176" s="81" t="str">
        <f>$D$44</f>
        <v>Equipment</v>
      </c>
      <c r="E176" s="23" t="str">
        <f>$E$44</f>
        <v>Light Equipment - Dumper&amp;Agriculture</v>
      </c>
      <c r="F176" s="28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30"/>
      <c r="R176" s="2"/>
      <c r="S176" s="81" t="str">
        <f>$D$44</f>
        <v>Equipment</v>
      </c>
      <c r="T176" s="23" t="str">
        <f>$E$44</f>
        <v>Light Equipment - Dumper&amp;Agriculture</v>
      </c>
      <c r="U176" s="28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30"/>
      <c r="AG176" s="2"/>
      <c r="AH176" s="81" t="str">
        <f>$D$44</f>
        <v>Equipment</v>
      </c>
      <c r="AI176" s="23" t="str">
        <f>$E$44</f>
        <v>Light Equipment - Dumper&amp;Agriculture</v>
      </c>
      <c r="AJ176" s="7">
        <f t="shared" si="129"/>
        <v>0</v>
      </c>
      <c r="AK176" s="8">
        <f t="shared" si="118"/>
        <v>0</v>
      </c>
      <c r="AL176" s="8">
        <f t="shared" si="119"/>
        <v>0</v>
      </c>
      <c r="AM176" s="8">
        <f t="shared" si="120"/>
        <v>0</v>
      </c>
      <c r="AN176" s="8">
        <f t="shared" si="121"/>
        <v>0</v>
      </c>
      <c r="AO176" s="8">
        <f t="shared" si="122"/>
        <v>0</v>
      </c>
      <c r="AP176" s="8">
        <f t="shared" si="123"/>
        <v>0</v>
      </c>
      <c r="AQ176" s="8">
        <f t="shared" si="124"/>
        <v>0</v>
      </c>
      <c r="AR176" s="8">
        <f t="shared" si="125"/>
        <v>0</v>
      </c>
      <c r="AS176" s="8">
        <f t="shared" si="126"/>
        <v>0</v>
      </c>
      <c r="AT176" s="8">
        <f t="shared" si="127"/>
        <v>0</v>
      </c>
      <c r="AU176" s="9">
        <f t="shared" si="128"/>
        <v>0</v>
      </c>
    </row>
    <row r="177" spans="1:47" x14ac:dyDescent="0.25">
      <c r="A177" s="48">
        <f>CHK!G177</f>
        <v>0</v>
      </c>
      <c r="B177" s="48">
        <f>CHK!H177</f>
        <v>0</v>
      </c>
      <c r="C177" s="48" t="str">
        <f>CHK!I177</f>
        <v>OK</v>
      </c>
      <c r="D177" s="82"/>
      <c r="E177" s="23" t="str">
        <f>$E$45</f>
        <v>Light Equipment - Private Forklift</v>
      </c>
      <c r="F177" s="28"/>
      <c r="G177" s="29"/>
      <c r="H177" s="29"/>
      <c r="I177" s="29"/>
      <c r="J177" s="29"/>
      <c r="K177" s="29"/>
      <c r="L177" s="29"/>
      <c r="M177" s="29"/>
      <c r="N177" s="29"/>
      <c r="O177" s="29"/>
      <c r="P177" s="29"/>
      <c r="Q177" s="30"/>
      <c r="R177" s="2"/>
      <c r="S177" s="82"/>
      <c r="T177" s="23" t="str">
        <f>$E$45</f>
        <v>Light Equipment - Private Forklift</v>
      </c>
      <c r="U177" s="28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30"/>
      <c r="AG177" s="2"/>
      <c r="AH177" s="82"/>
      <c r="AI177" s="23" t="str">
        <f>$E$45</f>
        <v>Light Equipment - Private Forklift</v>
      </c>
      <c r="AJ177" s="7">
        <f t="shared" si="129"/>
        <v>0</v>
      </c>
      <c r="AK177" s="8">
        <f t="shared" si="118"/>
        <v>0</v>
      </c>
      <c r="AL177" s="8">
        <f t="shared" si="119"/>
        <v>0</v>
      </c>
      <c r="AM177" s="8">
        <f t="shared" si="120"/>
        <v>0</v>
      </c>
      <c r="AN177" s="8">
        <f t="shared" si="121"/>
        <v>0</v>
      </c>
      <c r="AO177" s="8">
        <f t="shared" si="122"/>
        <v>0</v>
      </c>
      <c r="AP177" s="8">
        <f t="shared" si="123"/>
        <v>0</v>
      </c>
      <c r="AQ177" s="8">
        <f t="shared" si="124"/>
        <v>0</v>
      </c>
      <c r="AR177" s="8">
        <f t="shared" si="125"/>
        <v>0</v>
      </c>
      <c r="AS177" s="8">
        <f t="shared" si="126"/>
        <v>0</v>
      </c>
      <c r="AT177" s="8">
        <f t="shared" si="127"/>
        <v>0</v>
      </c>
      <c r="AU177" s="9">
        <f t="shared" si="128"/>
        <v>0</v>
      </c>
    </row>
    <row r="178" spans="1:47" x14ac:dyDescent="0.25">
      <c r="A178" s="48">
        <f>CHK!G178</f>
        <v>0</v>
      </c>
      <c r="B178" s="48">
        <f>CHK!H178</f>
        <v>0</v>
      </c>
      <c r="C178" s="48" t="str">
        <f>CHK!I178</f>
        <v>OK</v>
      </c>
      <c r="D178" s="82"/>
      <c r="E178" s="23" t="str">
        <f>$E$46</f>
        <v>Light Equipment - Commercial Forklift</v>
      </c>
      <c r="F178" s="28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30"/>
      <c r="R178" s="2"/>
      <c r="S178" s="82"/>
      <c r="T178" s="23" t="str">
        <f>$E$46</f>
        <v>Light Equipment - Commercial Forklift</v>
      </c>
      <c r="U178" s="28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30"/>
      <c r="AG178" s="2"/>
      <c r="AH178" s="82"/>
      <c r="AI178" s="23" t="str">
        <f>$E$46</f>
        <v>Light Equipment - Commercial Forklift</v>
      </c>
      <c r="AJ178" s="7">
        <f t="shared" si="129"/>
        <v>0</v>
      </c>
      <c r="AK178" s="8">
        <f t="shared" si="118"/>
        <v>0</v>
      </c>
      <c r="AL178" s="8">
        <f t="shared" si="119"/>
        <v>0</v>
      </c>
      <c r="AM178" s="8">
        <f t="shared" si="120"/>
        <v>0</v>
      </c>
      <c r="AN178" s="8">
        <f t="shared" si="121"/>
        <v>0</v>
      </c>
      <c r="AO178" s="8">
        <f t="shared" si="122"/>
        <v>0</v>
      </c>
      <c r="AP178" s="8">
        <f t="shared" si="123"/>
        <v>0</v>
      </c>
      <c r="AQ178" s="8">
        <f t="shared" si="124"/>
        <v>0</v>
      </c>
      <c r="AR178" s="8">
        <f t="shared" si="125"/>
        <v>0</v>
      </c>
      <c r="AS178" s="8">
        <f t="shared" si="126"/>
        <v>0</v>
      </c>
      <c r="AT178" s="8">
        <f t="shared" si="127"/>
        <v>0</v>
      </c>
      <c r="AU178" s="9">
        <f t="shared" si="128"/>
        <v>0</v>
      </c>
    </row>
    <row r="179" spans="1:47" x14ac:dyDescent="0.25">
      <c r="A179" s="48">
        <f>CHK!G179</f>
        <v>0</v>
      </c>
      <c r="B179" s="48">
        <f>CHK!H179</f>
        <v>0</v>
      </c>
      <c r="C179" s="48" t="str">
        <f>CHK!I179</f>
        <v>OK</v>
      </c>
      <c r="D179" s="82"/>
      <c r="E179" s="23" t="str">
        <f>$E$47</f>
        <v>Heavy Vehicle - Private</v>
      </c>
      <c r="F179" s="28"/>
      <c r="G179" s="29"/>
      <c r="H179" s="29"/>
      <c r="I179" s="29"/>
      <c r="J179" s="29"/>
      <c r="K179" s="29"/>
      <c r="L179" s="29"/>
      <c r="M179" s="29"/>
      <c r="N179" s="29"/>
      <c r="O179" s="29"/>
      <c r="P179" s="29"/>
      <c r="Q179" s="30"/>
      <c r="R179" s="2"/>
      <c r="S179" s="82"/>
      <c r="T179" s="23" t="str">
        <f>$E$47</f>
        <v>Heavy Vehicle - Private</v>
      </c>
      <c r="U179" s="28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30"/>
      <c r="AG179" s="2"/>
      <c r="AH179" s="82"/>
      <c r="AI179" s="23" t="str">
        <f>$E$47</f>
        <v>Heavy Vehicle - Private</v>
      </c>
      <c r="AJ179" s="7">
        <f t="shared" si="129"/>
        <v>0</v>
      </c>
      <c r="AK179" s="8">
        <f t="shared" si="118"/>
        <v>0</v>
      </c>
      <c r="AL179" s="8">
        <f t="shared" si="119"/>
        <v>0</v>
      </c>
      <c r="AM179" s="8">
        <f t="shared" si="120"/>
        <v>0</v>
      </c>
      <c r="AN179" s="8">
        <f t="shared" si="121"/>
        <v>0</v>
      </c>
      <c r="AO179" s="8">
        <f t="shared" si="122"/>
        <v>0</v>
      </c>
      <c r="AP179" s="8">
        <f t="shared" si="123"/>
        <v>0</v>
      </c>
      <c r="AQ179" s="8">
        <f t="shared" si="124"/>
        <v>0</v>
      </c>
      <c r="AR179" s="8">
        <f t="shared" si="125"/>
        <v>0</v>
      </c>
      <c r="AS179" s="8">
        <f t="shared" si="126"/>
        <v>0</v>
      </c>
      <c r="AT179" s="8">
        <f t="shared" si="127"/>
        <v>0</v>
      </c>
      <c r="AU179" s="9">
        <f t="shared" si="128"/>
        <v>0</v>
      </c>
    </row>
    <row r="180" spans="1:47" x14ac:dyDescent="0.25">
      <c r="A180" s="48">
        <f>CHK!G180</f>
        <v>0</v>
      </c>
      <c r="B180" s="48">
        <f>CHK!H180</f>
        <v>0</v>
      </c>
      <c r="C180" s="48" t="str">
        <f>CHK!I180</f>
        <v>OK</v>
      </c>
      <c r="D180" s="83"/>
      <c r="E180" s="24" t="str">
        <f>$E$48</f>
        <v>Heavy Vehicle - Commercial</v>
      </c>
      <c r="F180" s="28"/>
      <c r="G180" s="29"/>
      <c r="H180" s="29"/>
      <c r="I180" s="29"/>
      <c r="J180" s="29"/>
      <c r="K180" s="29"/>
      <c r="L180" s="29"/>
      <c r="M180" s="29"/>
      <c r="N180" s="29"/>
      <c r="O180" s="29"/>
      <c r="P180" s="29"/>
      <c r="Q180" s="30"/>
      <c r="R180" s="2"/>
      <c r="S180" s="83"/>
      <c r="T180" s="23" t="str">
        <f>$E$48</f>
        <v>Heavy Vehicle - Commercial</v>
      </c>
      <c r="U180" s="28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30"/>
      <c r="AG180" s="2"/>
      <c r="AH180" s="83"/>
      <c r="AI180" s="23" t="str">
        <f>$E$48</f>
        <v>Heavy Vehicle - Commercial</v>
      </c>
      <c r="AJ180" s="7">
        <f t="shared" si="129"/>
        <v>0</v>
      </c>
      <c r="AK180" s="8">
        <f t="shared" si="118"/>
        <v>0</v>
      </c>
      <c r="AL180" s="8">
        <f t="shared" si="119"/>
        <v>0</v>
      </c>
      <c r="AM180" s="8">
        <f t="shared" si="120"/>
        <v>0</v>
      </c>
      <c r="AN180" s="8">
        <f t="shared" si="121"/>
        <v>0</v>
      </c>
      <c r="AO180" s="8">
        <f t="shared" si="122"/>
        <v>0</v>
      </c>
      <c r="AP180" s="8">
        <f t="shared" si="123"/>
        <v>0</v>
      </c>
      <c r="AQ180" s="8">
        <f t="shared" si="124"/>
        <v>0</v>
      </c>
      <c r="AR180" s="8">
        <f t="shared" si="125"/>
        <v>0</v>
      </c>
      <c r="AS180" s="8">
        <f t="shared" si="126"/>
        <v>0</v>
      </c>
      <c r="AT180" s="8">
        <f t="shared" si="127"/>
        <v>0</v>
      </c>
      <c r="AU180" s="9">
        <f t="shared" si="128"/>
        <v>0</v>
      </c>
    </row>
    <row r="181" spans="1:47" x14ac:dyDescent="0.25">
      <c r="A181" s="48">
        <f>CHK!G181</f>
        <v>0</v>
      </c>
      <c r="B181" s="48">
        <f>CHK!H181</f>
        <v>0</v>
      </c>
      <c r="C181" s="48" t="str">
        <f>CHK!I181</f>
        <v>OK</v>
      </c>
      <c r="D181" s="81" t="str">
        <f>$D$49</f>
        <v>Motorcycle</v>
      </c>
      <c r="E181" s="24" t="str">
        <f>$E$49</f>
        <v>&lt;200 CC</v>
      </c>
      <c r="F181" s="28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30"/>
      <c r="R181" s="2"/>
      <c r="S181" s="81" t="str">
        <f>$D$49</f>
        <v>Motorcycle</v>
      </c>
      <c r="T181" s="23" t="str">
        <f>$E$49</f>
        <v>&lt;200 CC</v>
      </c>
      <c r="U181" s="28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30"/>
      <c r="AG181" s="2"/>
      <c r="AH181" s="81" t="str">
        <f>$D$49</f>
        <v>Motorcycle</v>
      </c>
      <c r="AI181" s="23" t="str">
        <f>$E$49</f>
        <v>&lt;200 CC</v>
      </c>
      <c r="AJ181" s="7">
        <f t="shared" si="129"/>
        <v>0</v>
      </c>
      <c r="AK181" s="8">
        <f t="shared" si="118"/>
        <v>0</v>
      </c>
      <c r="AL181" s="8">
        <f t="shared" si="119"/>
        <v>0</v>
      </c>
      <c r="AM181" s="8">
        <f t="shared" si="120"/>
        <v>0</v>
      </c>
      <c r="AN181" s="8">
        <f t="shared" si="121"/>
        <v>0</v>
      </c>
      <c r="AO181" s="8">
        <f t="shared" si="122"/>
        <v>0</v>
      </c>
      <c r="AP181" s="8">
        <f t="shared" si="123"/>
        <v>0</v>
      </c>
      <c r="AQ181" s="8">
        <f t="shared" si="124"/>
        <v>0</v>
      </c>
      <c r="AR181" s="8">
        <f t="shared" si="125"/>
        <v>0</v>
      </c>
      <c r="AS181" s="8">
        <f t="shared" si="126"/>
        <v>0</v>
      </c>
      <c r="AT181" s="8">
        <f t="shared" si="127"/>
        <v>0</v>
      </c>
      <c r="AU181" s="9">
        <f t="shared" si="128"/>
        <v>0</v>
      </c>
    </row>
    <row r="182" spans="1:47" x14ac:dyDescent="0.25">
      <c r="A182" s="48">
        <f>CHK!G182</f>
        <v>0</v>
      </c>
      <c r="B182" s="48">
        <f>CHK!H182</f>
        <v>0</v>
      </c>
      <c r="C182" s="48" t="str">
        <f>CHK!I182</f>
        <v>OK</v>
      </c>
      <c r="D182" s="83"/>
      <c r="E182" s="24" t="str">
        <f>$E$50</f>
        <v>&gt;200 CC</v>
      </c>
      <c r="F182" s="28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30"/>
      <c r="R182" s="2"/>
      <c r="S182" s="83"/>
      <c r="T182" s="23" t="str">
        <f>$E$50</f>
        <v>&gt;200 CC</v>
      </c>
      <c r="U182" s="28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30"/>
      <c r="AG182" s="2"/>
      <c r="AH182" s="83"/>
      <c r="AI182" s="23" t="str">
        <f>$E$50</f>
        <v>&gt;200 CC</v>
      </c>
      <c r="AJ182" s="7">
        <f t="shared" si="129"/>
        <v>0</v>
      </c>
      <c r="AK182" s="8">
        <f t="shared" si="118"/>
        <v>0</v>
      </c>
      <c r="AL182" s="8">
        <f t="shared" si="119"/>
        <v>0</v>
      </c>
      <c r="AM182" s="8">
        <f t="shared" si="120"/>
        <v>0</v>
      </c>
      <c r="AN182" s="8">
        <f t="shared" si="121"/>
        <v>0</v>
      </c>
      <c r="AO182" s="8">
        <f t="shared" si="122"/>
        <v>0</v>
      </c>
      <c r="AP182" s="8">
        <f t="shared" si="123"/>
        <v>0</v>
      </c>
      <c r="AQ182" s="8">
        <f t="shared" si="124"/>
        <v>0</v>
      </c>
      <c r="AR182" s="8">
        <f t="shared" si="125"/>
        <v>0</v>
      </c>
      <c r="AS182" s="8">
        <f t="shared" si="126"/>
        <v>0</v>
      </c>
      <c r="AT182" s="8">
        <f t="shared" si="127"/>
        <v>0</v>
      </c>
      <c r="AU182" s="9">
        <f t="shared" si="128"/>
        <v>0</v>
      </c>
    </row>
    <row r="183" spans="1:47" x14ac:dyDescent="0.25">
      <c r="A183" s="48">
        <f>CHK!G183</f>
        <v>0</v>
      </c>
      <c r="B183" s="48">
        <f>CHK!H183</f>
        <v>0</v>
      </c>
      <c r="C183" s="48" t="str">
        <f>CHK!I183</f>
        <v>OK</v>
      </c>
      <c r="D183" s="25" t="str">
        <f>$D$51</f>
        <v>Others</v>
      </c>
      <c r="E183" s="26"/>
      <c r="F183" s="28"/>
      <c r="G183" s="29"/>
      <c r="H183" s="29"/>
      <c r="I183" s="29"/>
      <c r="J183" s="29"/>
      <c r="K183" s="29"/>
      <c r="L183" s="29"/>
      <c r="M183" s="29"/>
      <c r="N183" s="29"/>
      <c r="O183" s="29"/>
      <c r="P183" s="29"/>
      <c r="Q183" s="30"/>
      <c r="R183" s="2"/>
      <c r="S183" s="25" t="str">
        <f>$D$51</f>
        <v>Others</v>
      </c>
      <c r="T183" s="26"/>
      <c r="U183" s="28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30"/>
      <c r="AG183" s="2"/>
      <c r="AH183" s="25" t="str">
        <f>$D$51</f>
        <v>Others</v>
      </c>
      <c r="AI183" s="26"/>
      <c r="AJ183" s="7">
        <f t="shared" si="129"/>
        <v>0</v>
      </c>
      <c r="AK183" s="8">
        <f t="shared" si="118"/>
        <v>0</v>
      </c>
      <c r="AL183" s="8">
        <f t="shared" si="119"/>
        <v>0</v>
      </c>
      <c r="AM183" s="8">
        <f t="shared" si="120"/>
        <v>0</v>
      </c>
      <c r="AN183" s="8">
        <f t="shared" si="121"/>
        <v>0</v>
      </c>
      <c r="AO183" s="8">
        <f t="shared" si="122"/>
        <v>0</v>
      </c>
      <c r="AP183" s="8">
        <f t="shared" si="123"/>
        <v>0</v>
      </c>
      <c r="AQ183" s="8">
        <f t="shared" si="124"/>
        <v>0</v>
      </c>
      <c r="AR183" s="8">
        <f t="shared" si="125"/>
        <v>0</v>
      </c>
      <c r="AS183" s="8">
        <f t="shared" si="126"/>
        <v>0</v>
      </c>
      <c r="AT183" s="8">
        <f t="shared" si="127"/>
        <v>0</v>
      </c>
      <c r="AU183" s="9">
        <f t="shared" si="128"/>
        <v>0</v>
      </c>
    </row>
    <row r="184" spans="1:47" x14ac:dyDescent="0.25">
      <c r="A184" s="48">
        <f>CHK!G184</f>
        <v>0</v>
      </c>
      <c r="B184" s="48">
        <f>CHK!H184</f>
        <v>0</v>
      </c>
      <c r="C184" s="48">
        <f>CHK!I184</f>
        <v>0</v>
      </c>
      <c r="D184" s="15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5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15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</row>
    <row r="185" spans="1:47" ht="15" customHeight="1" x14ac:dyDescent="0.25">
      <c r="A185" s="48">
        <f>CHK!G185</f>
        <v>0</v>
      </c>
      <c r="B185" s="48">
        <f>CHK!H185</f>
        <v>0</v>
      </c>
      <c r="C185" s="48">
        <f>CHK!I185</f>
        <v>0</v>
      </c>
      <c r="D185" s="18" t="s">
        <v>36</v>
      </c>
      <c r="E185" s="19"/>
      <c r="F185" s="32" t="str">
        <f>$F$9</f>
        <v>إجمالي الأقساط (Gross Premiums)</v>
      </c>
      <c r="G185" s="32"/>
      <c r="H185" s="32"/>
      <c r="I185" s="32" t="str">
        <f>F185</f>
        <v>إجمالي الأقساط (Gross Premiums)</v>
      </c>
      <c r="J185" s="32"/>
      <c r="K185" s="32"/>
      <c r="L185" s="32" t="str">
        <f>F185</f>
        <v>إجمالي الأقساط (Gross Premiums)</v>
      </c>
      <c r="M185" s="32"/>
      <c r="N185" s="32"/>
      <c r="O185" s="32" t="str">
        <f>F185</f>
        <v>إجمالي الأقساط (Gross Premiums)</v>
      </c>
      <c r="P185" s="32"/>
      <c r="Q185" s="32"/>
      <c r="R185" s="2"/>
      <c r="S185" s="18" t="str">
        <f>D185</f>
        <v>Sharjah</v>
      </c>
      <c r="T185" s="19"/>
      <c r="U185" s="32" t="str">
        <f>$U$9</f>
        <v>عدد السيارات في كل فئة ( Number of Vehicles per category)</v>
      </c>
      <c r="V185" s="32"/>
      <c r="W185" s="32"/>
      <c r="X185" s="32" t="str">
        <f>U185</f>
        <v>عدد السيارات في كل فئة ( Number of Vehicles per category)</v>
      </c>
      <c r="Y185" s="32"/>
      <c r="Z185" s="32"/>
      <c r="AA185" s="32" t="str">
        <f>U185</f>
        <v>عدد السيارات في كل فئة ( Number of Vehicles per category)</v>
      </c>
      <c r="AB185" s="32"/>
      <c r="AC185" s="32"/>
      <c r="AD185" s="32" t="str">
        <f>U185</f>
        <v>عدد السيارات في كل فئة ( Number of Vehicles per category)</v>
      </c>
      <c r="AE185" s="32"/>
      <c r="AF185" s="32"/>
      <c r="AG185" s="2"/>
      <c r="AH185" s="18" t="str">
        <f>D185</f>
        <v>Sharjah</v>
      </c>
      <c r="AI185" s="19"/>
      <c r="AJ185" s="32" t="str">
        <f>$AJ$9</f>
        <v xml:space="preserve">متوسط الأسعار المطبقة خلال شهر ( Average premiums applied within a month) </v>
      </c>
      <c r="AK185" s="32"/>
      <c r="AL185" s="32"/>
      <c r="AM185" s="32" t="str">
        <f>AJ185</f>
        <v xml:space="preserve">متوسط الأسعار المطبقة خلال شهر ( Average premiums applied within a month) </v>
      </c>
      <c r="AN185" s="32"/>
      <c r="AO185" s="32"/>
      <c r="AP185" s="32" t="str">
        <f>AJ185</f>
        <v xml:space="preserve">متوسط الأسعار المطبقة خلال شهر ( Average premiums applied within a month) </v>
      </c>
      <c r="AQ185" s="32"/>
      <c r="AR185" s="32"/>
      <c r="AS185" s="32" t="str">
        <f>AJ185</f>
        <v xml:space="preserve">متوسط الأسعار المطبقة خلال شهر ( Average premiums applied within a month) </v>
      </c>
      <c r="AT185" s="32"/>
      <c r="AU185" s="32"/>
    </row>
    <row r="186" spans="1:47" x14ac:dyDescent="0.25">
      <c r="A186" s="48">
        <f>CHK!G186</f>
        <v>0</v>
      </c>
      <c r="B186" s="48">
        <f>CHK!H186</f>
        <v>0</v>
      </c>
      <c r="C186" s="48">
        <f>CHK!I186</f>
        <v>0</v>
      </c>
      <c r="D186" s="84" t="s">
        <v>0</v>
      </c>
      <c r="E186" s="85"/>
      <c r="F186" s="20">
        <f>$F$10</f>
        <v>43739</v>
      </c>
      <c r="G186" s="21">
        <f>$G$10</f>
        <v>43770</v>
      </c>
      <c r="H186" s="21">
        <f>$H$10</f>
        <v>43800</v>
      </c>
      <c r="I186" s="21">
        <f>$I$10</f>
        <v>43556</v>
      </c>
      <c r="J186" s="21">
        <f>$J$10</f>
        <v>43586</v>
      </c>
      <c r="K186" s="21">
        <f>$K$10</f>
        <v>43617</v>
      </c>
      <c r="L186" s="21">
        <f>$L$10</f>
        <v>43647</v>
      </c>
      <c r="M186" s="21">
        <f>$M$10</f>
        <v>43678</v>
      </c>
      <c r="N186" s="21">
        <f>$N$10</f>
        <v>43709</v>
      </c>
      <c r="O186" s="21">
        <f>$O$10</f>
        <v>43739</v>
      </c>
      <c r="P186" s="21">
        <f>$P$10</f>
        <v>43770</v>
      </c>
      <c r="Q186" s="22">
        <f>$Q$10</f>
        <v>43800</v>
      </c>
      <c r="R186" s="2"/>
      <c r="S186" s="84" t="s">
        <v>0</v>
      </c>
      <c r="T186" s="85"/>
      <c r="U186" s="20">
        <f>$F$10</f>
        <v>43739</v>
      </c>
      <c r="V186" s="21">
        <f>$G$10</f>
        <v>43770</v>
      </c>
      <c r="W186" s="21">
        <f>$H$10</f>
        <v>43800</v>
      </c>
      <c r="X186" s="21">
        <f>$I$10</f>
        <v>43556</v>
      </c>
      <c r="Y186" s="21">
        <f>$J$10</f>
        <v>43586</v>
      </c>
      <c r="Z186" s="21">
        <f>$K$10</f>
        <v>43617</v>
      </c>
      <c r="AA186" s="21">
        <f>$L$10</f>
        <v>43647</v>
      </c>
      <c r="AB186" s="21">
        <f>$M$10</f>
        <v>43678</v>
      </c>
      <c r="AC186" s="21">
        <f>$N$10</f>
        <v>43709</v>
      </c>
      <c r="AD186" s="21">
        <f>$O$10</f>
        <v>43739</v>
      </c>
      <c r="AE186" s="21">
        <f>$P$10</f>
        <v>43770</v>
      </c>
      <c r="AF186" s="22">
        <f>$Q$10</f>
        <v>43800</v>
      </c>
      <c r="AG186" s="2"/>
      <c r="AH186" s="84" t="s">
        <v>0</v>
      </c>
      <c r="AI186" s="85"/>
      <c r="AJ186" s="20">
        <f>$F$10</f>
        <v>43739</v>
      </c>
      <c r="AK186" s="21">
        <f>$G$10</f>
        <v>43770</v>
      </c>
      <c r="AL186" s="21">
        <f>$H$10</f>
        <v>43800</v>
      </c>
      <c r="AM186" s="21">
        <f>$I$10</f>
        <v>43556</v>
      </c>
      <c r="AN186" s="21">
        <f>$J$10</f>
        <v>43586</v>
      </c>
      <c r="AO186" s="21">
        <f>$K$10</f>
        <v>43617</v>
      </c>
      <c r="AP186" s="21">
        <f>$L$10</f>
        <v>43647</v>
      </c>
      <c r="AQ186" s="21">
        <f>$M$10</f>
        <v>43678</v>
      </c>
      <c r="AR186" s="21">
        <f>$N$10</f>
        <v>43709</v>
      </c>
      <c r="AS186" s="21">
        <f>$O$10</f>
        <v>43739</v>
      </c>
      <c r="AT186" s="21">
        <f>$P$10</f>
        <v>43770</v>
      </c>
      <c r="AU186" s="22">
        <f>$Q$10</f>
        <v>43800</v>
      </c>
    </row>
    <row r="187" spans="1:47" x14ac:dyDescent="0.25">
      <c r="A187" s="48">
        <f>CHK!G187</f>
        <v>0</v>
      </c>
      <c r="B187" s="48">
        <f>CHK!H187</f>
        <v>0</v>
      </c>
      <c r="C187" s="48" t="str">
        <f>CHK!I187</f>
        <v>OK</v>
      </c>
      <c r="D187" s="81" t="str">
        <f>$D$11</f>
        <v>Salon- Private</v>
      </c>
      <c r="E187" s="23" t="str">
        <f>$E$11</f>
        <v>4 Cylinder</v>
      </c>
      <c r="F187" s="28"/>
      <c r="G187" s="29"/>
      <c r="H187" s="29"/>
      <c r="I187" s="29"/>
      <c r="J187" s="29"/>
      <c r="K187" s="29"/>
      <c r="L187" s="29"/>
      <c r="M187" s="29"/>
      <c r="N187" s="29"/>
      <c r="O187" s="29"/>
      <c r="P187" s="29"/>
      <c r="Q187" s="30"/>
      <c r="R187" s="2"/>
      <c r="S187" s="81" t="str">
        <f>$D$11</f>
        <v>Salon- Private</v>
      </c>
      <c r="T187" s="23" t="str">
        <f>$E$11</f>
        <v>4 Cylinder</v>
      </c>
      <c r="U187" s="28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30"/>
      <c r="AG187" s="2"/>
      <c r="AH187" s="81" t="str">
        <f>$D$11</f>
        <v>Salon- Private</v>
      </c>
      <c r="AI187" s="23" t="str">
        <f>$E$11</f>
        <v>4 Cylinder</v>
      </c>
      <c r="AJ187" s="4">
        <f>IFERROR(F187/U187,0)</f>
        <v>0</v>
      </c>
      <c r="AK187" s="5">
        <f t="shared" ref="AK187:AK227" si="130">IFERROR(G187/V187,0)</f>
        <v>0</v>
      </c>
      <c r="AL187" s="5">
        <f t="shared" ref="AL187:AL227" si="131">IFERROR(H187/W187,0)</f>
        <v>0</v>
      </c>
      <c r="AM187" s="5">
        <f t="shared" ref="AM187:AM227" si="132">IFERROR(I187/X187,0)</f>
        <v>0</v>
      </c>
      <c r="AN187" s="5">
        <f t="shared" ref="AN187:AN227" si="133">IFERROR(J187/Y187,0)</f>
        <v>0</v>
      </c>
      <c r="AO187" s="5">
        <f t="shared" ref="AO187:AO227" si="134">IFERROR(K187/Z187,0)</f>
        <v>0</v>
      </c>
      <c r="AP187" s="5">
        <f t="shared" ref="AP187:AP227" si="135">IFERROR(L187/AA187,0)</f>
        <v>0</v>
      </c>
      <c r="AQ187" s="5">
        <f t="shared" ref="AQ187:AQ227" si="136">IFERROR(M187/AB187,0)</f>
        <v>0</v>
      </c>
      <c r="AR187" s="5">
        <f t="shared" ref="AR187:AR227" si="137">IFERROR(N187/AC187,0)</f>
        <v>0</v>
      </c>
      <c r="AS187" s="5">
        <f t="shared" ref="AS187:AS227" si="138">IFERROR(O187/AD187,0)</f>
        <v>0</v>
      </c>
      <c r="AT187" s="5">
        <f t="shared" ref="AT187:AT227" si="139">IFERROR(P187/AE187,0)</f>
        <v>0</v>
      </c>
      <c r="AU187" s="6">
        <f t="shared" ref="AU187:AU227" si="140">IFERROR(Q187/AF187,0)</f>
        <v>0</v>
      </c>
    </row>
    <row r="188" spans="1:47" x14ac:dyDescent="0.25">
      <c r="A188" s="48">
        <f>CHK!G188</f>
        <v>0</v>
      </c>
      <c r="B188" s="48">
        <f>CHK!H188</f>
        <v>0</v>
      </c>
      <c r="C188" s="48" t="str">
        <f>CHK!I188</f>
        <v>OK</v>
      </c>
      <c r="D188" s="82"/>
      <c r="E188" s="23" t="str">
        <f>$E$12</f>
        <v>6 Cylinder</v>
      </c>
      <c r="F188" s="28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30"/>
      <c r="R188" s="2"/>
      <c r="S188" s="82"/>
      <c r="T188" s="23" t="str">
        <f>$E$12</f>
        <v>6 Cylinder</v>
      </c>
      <c r="U188" s="28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30"/>
      <c r="AG188" s="2"/>
      <c r="AH188" s="82"/>
      <c r="AI188" s="23" t="str">
        <f>$E$12</f>
        <v>6 Cylinder</v>
      </c>
      <c r="AJ188" s="4">
        <f t="shared" ref="AJ188:AJ227" si="141">IFERROR(F188/U188,0)</f>
        <v>0</v>
      </c>
      <c r="AK188" s="5">
        <f t="shared" si="130"/>
        <v>0</v>
      </c>
      <c r="AL188" s="5">
        <f t="shared" si="131"/>
        <v>0</v>
      </c>
      <c r="AM188" s="5">
        <f t="shared" si="132"/>
        <v>0</v>
      </c>
      <c r="AN188" s="5">
        <f t="shared" si="133"/>
        <v>0</v>
      </c>
      <c r="AO188" s="5">
        <f t="shared" si="134"/>
        <v>0</v>
      </c>
      <c r="AP188" s="5">
        <f t="shared" si="135"/>
        <v>0</v>
      </c>
      <c r="AQ188" s="5">
        <f t="shared" si="136"/>
        <v>0</v>
      </c>
      <c r="AR188" s="5">
        <f t="shared" si="137"/>
        <v>0</v>
      </c>
      <c r="AS188" s="5">
        <f t="shared" si="138"/>
        <v>0</v>
      </c>
      <c r="AT188" s="5">
        <f t="shared" si="139"/>
        <v>0</v>
      </c>
      <c r="AU188" s="6">
        <f t="shared" si="140"/>
        <v>0</v>
      </c>
    </row>
    <row r="189" spans="1:47" x14ac:dyDescent="0.25">
      <c r="A189" s="48">
        <f>CHK!G189</f>
        <v>0</v>
      </c>
      <c r="B189" s="48">
        <f>CHK!H189</f>
        <v>0</v>
      </c>
      <c r="C189" s="48" t="str">
        <f>CHK!I189</f>
        <v>OK</v>
      </c>
      <c r="D189" s="82"/>
      <c r="E189" s="23" t="str">
        <f>$E$13</f>
        <v>8 Cylinder</v>
      </c>
      <c r="F189" s="28"/>
      <c r="G189" s="29"/>
      <c r="H189" s="29"/>
      <c r="I189" s="29"/>
      <c r="J189" s="29"/>
      <c r="K189" s="29"/>
      <c r="L189" s="29"/>
      <c r="M189" s="29"/>
      <c r="N189" s="29"/>
      <c r="O189" s="29"/>
      <c r="P189" s="29"/>
      <c r="Q189" s="30"/>
      <c r="R189" s="2"/>
      <c r="S189" s="82"/>
      <c r="T189" s="23" t="str">
        <f>$E$13</f>
        <v>8 Cylinder</v>
      </c>
      <c r="U189" s="28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30"/>
      <c r="AG189" s="2"/>
      <c r="AH189" s="82"/>
      <c r="AI189" s="23" t="str">
        <f>$E$13</f>
        <v>8 Cylinder</v>
      </c>
      <c r="AJ189" s="4">
        <f t="shared" si="141"/>
        <v>0</v>
      </c>
      <c r="AK189" s="5">
        <f t="shared" si="130"/>
        <v>0</v>
      </c>
      <c r="AL189" s="5">
        <f t="shared" si="131"/>
        <v>0</v>
      </c>
      <c r="AM189" s="5">
        <f t="shared" si="132"/>
        <v>0</v>
      </c>
      <c r="AN189" s="5">
        <f t="shared" si="133"/>
        <v>0</v>
      </c>
      <c r="AO189" s="5">
        <f t="shared" si="134"/>
        <v>0</v>
      </c>
      <c r="AP189" s="5">
        <f t="shared" si="135"/>
        <v>0</v>
      </c>
      <c r="AQ189" s="5">
        <f t="shared" si="136"/>
        <v>0</v>
      </c>
      <c r="AR189" s="5">
        <f t="shared" si="137"/>
        <v>0</v>
      </c>
      <c r="AS189" s="5">
        <f t="shared" si="138"/>
        <v>0</v>
      </c>
      <c r="AT189" s="5">
        <f t="shared" si="139"/>
        <v>0</v>
      </c>
      <c r="AU189" s="6">
        <f t="shared" si="140"/>
        <v>0</v>
      </c>
    </row>
    <row r="190" spans="1:47" x14ac:dyDescent="0.25">
      <c r="A190" s="48">
        <f>CHK!G190</f>
        <v>0</v>
      </c>
      <c r="B190" s="48">
        <f>CHK!H190</f>
        <v>0</v>
      </c>
      <c r="C190" s="48" t="str">
        <f>CHK!I190</f>
        <v>OK</v>
      </c>
      <c r="D190" s="83"/>
      <c r="E190" s="23" t="str">
        <f>$E$14</f>
        <v>&gt;8 Cylinders</v>
      </c>
      <c r="F190" s="28"/>
      <c r="G190" s="29"/>
      <c r="H190" s="29"/>
      <c r="I190" s="29"/>
      <c r="J190" s="29"/>
      <c r="K190" s="29"/>
      <c r="L190" s="29"/>
      <c r="M190" s="29"/>
      <c r="N190" s="29"/>
      <c r="O190" s="29"/>
      <c r="P190" s="29"/>
      <c r="Q190" s="30"/>
      <c r="R190" s="2"/>
      <c r="S190" s="83"/>
      <c r="T190" s="23" t="str">
        <f>$E$14</f>
        <v>&gt;8 Cylinders</v>
      </c>
      <c r="U190" s="28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30"/>
      <c r="AG190" s="2"/>
      <c r="AH190" s="83"/>
      <c r="AI190" s="23" t="str">
        <f>$E$14</f>
        <v>&gt;8 Cylinders</v>
      </c>
      <c r="AJ190" s="4">
        <f t="shared" si="141"/>
        <v>0</v>
      </c>
      <c r="AK190" s="5">
        <f t="shared" si="130"/>
        <v>0</v>
      </c>
      <c r="AL190" s="5">
        <f t="shared" si="131"/>
        <v>0</v>
      </c>
      <c r="AM190" s="5">
        <f t="shared" si="132"/>
        <v>0</v>
      </c>
      <c r="AN190" s="5">
        <f t="shared" si="133"/>
        <v>0</v>
      </c>
      <c r="AO190" s="5">
        <f t="shared" si="134"/>
        <v>0</v>
      </c>
      <c r="AP190" s="5">
        <f t="shared" si="135"/>
        <v>0</v>
      </c>
      <c r="AQ190" s="5">
        <f t="shared" si="136"/>
        <v>0</v>
      </c>
      <c r="AR190" s="5">
        <f t="shared" si="137"/>
        <v>0</v>
      </c>
      <c r="AS190" s="5">
        <f t="shared" si="138"/>
        <v>0</v>
      </c>
      <c r="AT190" s="5">
        <f t="shared" si="139"/>
        <v>0</v>
      </c>
      <c r="AU190" s="6">
        <f t="shared" si="140"/>
        <v>0</v>
      </c>
    </row>
    <row r="191" spans="1:47" ht="15.75" customHeight="1" x14ac:dyDescent="0.25">
      <c r="A191" s="48">
        <f>CHK!G191</f>
        <v>0</v>
      </c>
      <c r="B191" s="48">
        <f>CHK!H191</f>
        <v>0</v>
      </c>
      <c r="C191" s="48" t="str">
        <f>CHK!I191</f>
        <v>OK</v>
      </c>
      <c r="D191" s="81" t="str">
        <f>$D$15</f>
        <v>Salon - Commercial</v>
      </c>
      <c r="E191" s="23" t="str">
        <f>$E$15</f>
        <v>4 Cylinder</v>
      </c>
      <c r="F191" s="28"/>
      <c r="G191" s="29"/>
      <c r="H191" s="29"/>
      <c r="I191" s="29"/>
      <c r="J191" s="29"/>
      <c r="K191" s="29"/>
      <c r="L191" s="29"/>
      <c r="M191" s="29"/>
      <c r="N191" s="29"/>
      <c r="O191" s="29"/>
      <c r="P191" s="29"/>
      <c r="Q191" s="30"/>
      <c r="R191" s="2"/>
      <c r="S191" s="81" t="str">
        <f>$D$15</f>
        <v>Salon - Commercial</v>
      </c>
      <c r="T191" s="23" t="str">
        <f>$E$15</f>
        <v>4 Cylinder</v>
      </c>
      <c r="U191" s="28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30"/>
      <c r="AG191" s="2"/>
      <c r="AH191" s="81" t="str">
        <f>$D$15</f>
        <v>Salon - Commercial</v>
      </c>
      <c r="AI191" s="23" t="str">
        <f>$E$15</f>
        <v>4 Cylinder</v>
      </c>
      <c r="AJ191" s="4">
        <f t="shared" si="141"/>
        <v>0</v>
      </c>
      <c r="AK191" s="5">
        <f t="shared" si="130"/>
        <v>0</v>
      </c>
      <c r="AL191" s="5">
        <f t="shared" si="131"/>
        <v>0</v>
      </c>
      <c r="AM191" s="5">
        <f t="shared" si="132"/>
        <v>0</v>
      </c>
      <c r="AN191" s="5">
        <f t="shared" si="133"/>
        <v>0</v>
      </c>
      <c r="AO191" s="5">
        <f t="shared" si="134"/>
        <v>0</v>
      </c>
      <c r="AP191" s="5">
        <f t="shared" si="135"/>
        <v>0</v>
      </c>
      <c r="AQ191" s="5">
        <f t="shared" si="136"/>
        <v>0</v>
      </c>
      <c r="AR191" s="5">
        <f t="shared" si="137"/>
        <v>0</v>
      </c>
      <c r="AS191" s="5">
        <f t="shared" si="138"/>
        <v>0</v>
      </c>
      <c r="AT191" s="5">
        <f t="shared" si="139"/>
        <v>0</v>
      </c>
      <c r="AU191" s="6">
        <f t="shared" si="140"/>
        <v>0</v>
      </c>
    </row>
    <row r="192" spans="1:47" x14ac:dyDescent="0.25">
      <c r="A192" s="48">
        <f>CHK!G192</f>
        <v>0</v>
      </c>
      <c r="B192" s="48">
        <f>CHK!H192</f>
        <v>0</v>
      </c>
      <c r="C192" s="48" t="str">
        <f>CHK!I192</f>
        <v>OK</v>
      </c>
      <c r="D192" s="82"/>
      <c r="E192" s="23" t="str">
        <f>$E$16</f>
        <v>6 Cylinder</v>
      </c>
      <c r="F192" s="28"/>
      <c r="G192" s="29"/>
      <c r="H192" s="29"/>
      <c r="I192" s="29"/>
      <c r="J192" s="29"/>
      <c r="K192" s="29"/>
      <c r="L192" s="29"/>
      <c r="M192" s="29"/>
      <c r="N192" s="29"/>
      <c r="O192" s="29"/>
      <c r="P192" s="29"/>
      <c r="Q192" s="30"/>
      <c r="R192" s="2"/>
      <c r="S192" s="82"/>
      <c r="T192" s="23" t="str">
        <f>$E$16</f>
        <v>6 Cylinder</v>
      </c>
      <c r="U192" s="28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30"/>
      <c r="AG192" s="2"/>
      <c r="AH192" s="82"/>
      <c r="AI192" s="23" t="str">
        <f>$E$16</f>
        <v>6 Cylinder</v>
      </c>
      <c r="AJ192" s="4">
        <f t="shared" si="141"/>
        <v>0</v>
      </c>
      <c r="AK192" s="5">
        <f t="shared" si="130"/>
        <v>0</v>
      </c>
      <c r="AL192" s="5">
        <f t="shared" si="131"/>
        <v>0</v>
      </c>
      <c r="AM192" s="5">
        <f t="shared" si="132"/>
        <v>0</v>
      </c>
      <c r="AN192" s="5">
        <f t="shared" si="133"/>
        <v>0</v>
      </c>
      <c r="AO192" s="5">
        <f t="shared" si="134"/>
        <v>0</v>
      </c>
      <c r="AP192" s="5">
        <f t="shared" si="135"/>
        <v>0</v>
      </c>
      <c r="AQ192" s="5">
        <f t="shared" si="136"/>
        <v>0</v>
      </c>
      <c r="AR192" s="5">
        <f t="shared" si="137"/>
        <v>0</v>
      </c>
      <c r="AS192" s="5">
        <f t="shared" si="138"/>
        <v>0</v>
      </c>
      <c r="AT192" s="5">
        <f t="shared" si="139"/>
        <v>0</v>
      </c>
      <c r="AU192" s="6">
        <f t="shared" si="140"/>
        <v>0</v>
      </c>
    </row>
    <row r="193" spans="1:47" x14ac:dyDescent="0.25">
      <c r="A193" s="48">
        <f>CHK!G193</f>
        <v>0</v>
      </c>
      <c r="B193" s="48">
        <f>CHK!H193</f>
        <v>0</v>
      </c>
      <c r="C193" s="48" t="str">
        <f>CHK!I193</f>
        <v>OK</v>
      </c>
      <c r="D193" s="82"/>
      <c r="E193" s="23" t="str">
        <f>$E$17</f>
        <v>8 Cylinder</v>
      </c>
      <c r="F193" s="28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30"/>
      <c r="R193" s="2"/>
      <c r="S193" s="82"/>
      <c r="T193" s="23" t="str">
        <f>$E$17</f>
        <v>8 Cylinder</v>
      </c>
      <c r="U193" s="28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30"/>
      <c r="AG193" s="2"/>
      <c r="AH193" s="82"/>
      <c r="AI193" s="23" t="str">
        <f>$E$17</f>
        <v>8 Cylinder</v>
      </c>
      <c r="AJ193" s="4">
        <f t="shared" si="141"/>
        <v>0</v>
      </c>
      <c r="AK193" s="5">
        <f t="shared" si="130"/>
        <v>0</v>
      </c>
      <c r="AL193" s="5">
        <f t="shared" si="131"/>
        <v>0</v>
      </c>
      <c r="AM193" s="5">
        <f t="shared" si="132"/>
        <v>0</v>
      </c>
      <c r="AN193" s="5">
        <f t="shared" si="133"/>
        <v>0</v>
      </c>
      <c r="AO193" s="5">
        <f t="shared" si="134"/>
        <v>0</v>
      </c>
      <c r="AP193" s="5">
        <f t="shared" si="135"/>
        <v>0</v>
      </c>
      <c r="AQ193" s="5">
        <f t="shared" si="136"/>
        <v>0</v>
      </c>
      <c r="AR193" s="5">
        <f t="shared" si="137"/>
        <v>0</v>
      </c>
      <c r="AS193" s="5">
        <f t="shared" si="138"/>
        <v>0</v>
      </c>
      <c r="AT193" s="5">
        <f t="shared" si="139"/>
        <v>0</v>
      </c>
      <c r="AU193" s="6">
        <f t="shared" si="140"/>
        <v>0</v>
      </c>
    </row>
    <row r="194" spans="1:47" x14ac:dyDescent="0.25">
      <c r="A194" s="48">
        <f>CHK!G194</f>
        <v>0</v>
      </c>
      <c r="B194" s="48">
        <f>CHK!H194</f>
        <v>0</v>
      </c>
      <c r="C194" s="48" t="str">
        <f>CHK!I194</f>
        <v>OK</v>
      </c>
      <c r="D194" s="83"/>
      <c r="E194" s="23" t="str">
        <f>$E$18</f>
        <v>&gt;8 Cylinders</v>
      </c>
      <c r="F194" s="28"/>
      <c r="G194" s="29"/>
      <c r="H194" s="29"/>
      <c r="I194" s="29"/>
      <c r="J194" s="29"/>
      <c r="K194" s="29"/>
      <c r="L194" s="29"/>
      <c r="M194" s="29"/>
      <c r="N194" s="29"/>
      <c r="O194" s="29"/>
      <c r="P194" s="29"/>
      <c r="Q194" s="30"/>
      <c r="R194" s="2"/>
      <c r="S194" s="83"/>
      <c r="T194" s="23" t="str">
        <f>$E$18</f>
        <v>&gt;8 Cylinders</v>
      </c>
      <c r="U194" s="28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30"/>
      <c r="AG194" s="2"/>
      <c r="AH194" s="83"/>
      <c r="AI194" s="23" t="str">
        <f>$E$18</f>
        <v>&gt;8 Cylinders</v>
      </c>
      <c r="AJ194" s="4">
        <f t="shared" si="141"/>
        <v>0</v>
      </c>
      <c r="AK194" s="5">
        <f t="shared" si="130"/>
        <v>0</v>
      </c>
      <c r="AL194" s="5">
        <f t="shared" si="131"/>
        <v>0</v>
      </c>
      <c r="AM194" s="5">
        <f t="shared" si="132"/>
        <v>0</v>
      </c>
      <c r="AN194" s="5">
        <f t="shared" si="133"/>
        <v>0</v>
      </c>
      <c r="AO194" s="5">
        <f t="shared" si="134"/>
        <v>0</v>
      </c>
      <c r="AP194" s="5">
        <f t="shared" si="135"/>
        <v>0</v>
      </c>
      <c r="AQ194" s="5">
        <f t="shared" si="136"/>
        <v>0</v>
      </c>
      <c r="AR194" s="5">
        <f t="shared" si="137"/>
        <v>0</v>
      </c>
      <c r="AS194" s="5">
        <f t="shared" si="138"/>
        <v>0</v>
      </c>
      <c r="AT194" s="5">
        <f t="shared" si="139"/>
        <v>0</v>
      </c>
      <c r="AU194" s="6">
        <f t="shared" si="140"/>
        <v>0</v>
      </c>
    </row>
    <row r="195" spans="1:47" ht="15.75" customHeight="1" x14ac:dyDescent="0.25">
      <c r="A195" s="48">
        <f>CHK!G195</f>
        <v>0</v>
      </c>
      <c r="B195" s="48">
        <f>CHK!H195</f>
        <v>0</v>
      </c>
      <c r="C195" s="48" t="str">
        <f>CHK!I195</f>
        <v>OK</v>
      </c>
      <c r="D195" s="81" t="str">
        <f>$D$19</f>
        <v>Jeeps (4x4) Private</v>
      </c>
      <c r="E195" s="23" t="str">
        <f>$E$19</f>
        <v>4 Cylinder</v>
      </c>
      <c r="F195" s="28"/>
      <c r="G195" s="29"/>
      <c r="H195" s="29"/>
      <c r="I195" s="29"/>
      <c r="J195" s="29"/>
      <c r="K195" s="29"/>
      <c r="L195" s="29"/>
      <c r="M195" s="29"/>
      <c r="N195" s="29"/>
      <c r="O195" s="29"/>
      <c r="P195" s="29"/>
      <c r="Q195" s="30"/>
      <c r="R195" s="2"/>
      <c r="S195" s="81" t="str">
        <f>$D$19</f>
        <v>Jeeps (4x4) Private</v>
      </c>
      <c r="T195" s="23" t="str">
        <f>$E$19</f>
        <v>4 Cylinder</v>
      </c>
      <c r="U195" s="28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30"/>
      <c r="AG195" s="2"/>
      <c r="AH195" s="81" t="str">
        <f>$D$19</f>
        <v>Jeeps (4x4) Private</v>
      </c>
      <c r="AI195" s="23" t="str">
        <f>$E$19</f>
        <v>4 Cylinder</v>
      </c>
      <c r="AJ195" s="4">
        <f t="shared" si="141"/>
        <v>0</v>
      </c>
      <c r="AK195" s="5">
        <f t="shared" si="130"/>
        <v>0</v>
      </c>
      <c r="AL195" s="5">
        <f t="shared" si="131"/>
        <v>0</v>
      </c>
      <c r="AM195" s="5">
        <f t="shared" si="132"/>
        <v>0</v>
      </c>
      <c r="AN195" s="5">
        <f t="shared" si="133"/>
        <v>0</v>
      </c>
      <c r="AO195" s="5">
        <f t="shared" si="134"/>
        <v>0</v>
      </c>
      <c r="AP195" s="5">
        <f t="shared" si="135"/>
        <v>0</v>
      </c>
      <c r="AQ195" s="5">
        <f t="shared" si="136"/>
        <v>0</v>
      </c>
      <c r="AR195" s="5">
        <f t="shared" si="137"/>
        <v>0</v>
      </c>
      <c r="AS195" s="5">
        <f t="shared" si="138"/>
        <v>0</v>
      </c>
      <c r="AT195" s="5">
        <f t="shared" si="139"/>
        <v>0</v>
      </c>
      <c r="AU195" s="6">
        <f t="shared" si="140"/>
        <v>0</v>
      </c>
    </row>
    <row r="196" spans="1:47" x14ac:dyDescent="0.25">
      <c r="A196" s="48">
        <f>CHK!G196</f>
        <v>0</v>
      </c>
      <c r="B196" s="48">
        <f>CHK!H196</f>
        <v>0</v>
      </c>
      <c r="C196" s="48" t="str">
        <f>CHK!I196</f>
        <v>OK</v>
      </c>
      <c r="D196" s="82"/>
      <c r="E196" s="23" t="str">
        <f>$E$20</f>
        <v>6 Cylinder</v>
      </c>
      <c r="F196" s="28"/>
      <c r="G196" s="29"/>
      <c r="H196" s="29"/>
      <c r="I196" s="29"/>
      <c r="J196" s="29"/>
      <c r="K196" s="29"/>
      <c r="L196" s="29"/>
      <c r="M196" s="29"/>
      <c r="N196" s="29"/>
      <c r="O196" s="29"/>
      <c r="P196" s="29"/>
      <c r="Q196" s="30"/>
      <c r="R196" s="2"/>
      <c r="S196" s="82"/>
      <c r="T196" s="23" t="str">
        <f>$E$20</f>
        <v>6 Cylinder</v>
      </c>
      <c r="U196" s="28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30"/>
      <c r="AG196" s="2"/>
      <c r="AH196" s="82"/>
      <c r="AI196" s="23" t="str">
        <f>$E$20</f>
        <v>6 Cylinder</v>
      </c>
      <c r="AJ196" s="4">
        <f t="shared" si="141"/>
        <v>0</v>
      </c>
      <c r="AK196" s="5">
        <f t="shared" si="130"/>
        <v>0</v>
      </c>
      <c r="AL196" s="5">
        <f t="shared" si="131"/>
        <v>0</v>
      </c>
      <c r="AM196" s="5">
        <f t="shared" si="132"/>
        <v>0</v>
      </c>
      <c r="AN196" s="5">
        <f t="shared" si="133"/>
        <v>0</v>
      </c>
      <c r="AO196" s="5">
        <f t="shared" si="134"/>
        <v>0</v>
      </c>
      <c r="AP196" s="5">
        <f t="shared" si="135"/>
        <v>0</v>
      </c>
      <c r="AQ196" s="5">
        <f t="shared" si="136"/>
        <v>0</v>
      </c>
      <c r="AR196" s="5">
        <f t="shared" si="137"/>
        <v>0</v>
      </c>
      <c r="AS196" s="5">
        <f t="shared" si="138"/>
        <v>0</v>
      </c>
      <c r="AT196" s="5">
        <f t="shared" si="139"/>
        <v>0</v>
      </c>
      <c r="AU196" s="6">
        <f t="shared" si="140"/>
        <v>0</v>
      </c>
    </row>
    <row r="197" spans="1:47" x14ac:dyDescent="0.25">
      <c r="A197" s="48">
        <f>CHK!G197</f>
        <v>0</v>
      </c>
      <c r="B197" s="48">
        <f>CHK!H197</f>
        <v>0</v>
      </c>
      <c r="C197" s="48" t="str">
        <f>CHK!I197</f>
        <v>OK</v>
      </c>
      <c r="D197" s="82"/>
      <c r="E197" s="23" t="str">
        <f>$E$21</f>
        <v>8 Cylinder</v>
      </c>
      <c r="F197" s="28"/>
      <c r="G197" s="29"/>
      <c r="H197" s="29"/>
      <c r="I197" s="29"/>
      <c r="J197" s="29"/>
      <c r="K197" s="29"/>
      <c r="L197" s="29"/>
      <c r="M197" s="29"/>
      <c r="N197" s="29"/>
      <c r="O197" s="29"/>
      <c r="P197" s="29"/>
      <c r="Q197" s="30"/>
      <c r="R197" s="2"/>
      <c r="S197" s="82"/>
      <c r="T197" s="23" t="str">
        <f>$E$21</f>
        <v>8 Cylinder</v>
      </c>
      <c r="U197" s="28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30"/>
      <c r="AG197" s="2"/>
      <c r="AH197" s="82"/>
      <c r="AI197" s="23" t="str">
        <f>$E$21</f>
        <v>8 Cylinder</v>
      </c>
      <c r="AJ197" s="4">
        <f t="shared" si="141"/>
        <v>0</v>
      </c>
      <c r="AK197" s="5">
        <f t="shared" si="130"/>
        <v>0</v>
      </c>
      <c r="AL197" s="5">
        <f t="shared" si="131"/>
        <v>0</v>
      </c>
      <c r="AM197" s="5">
        <f t="shared" si="132"/>
        <v>0</v>
      </c>
      <c r="AN197" s="5">
        <f t="shared" si="133"/>
        <v>0</v>
      </c>
      <c r="AO197" s="5">
        <f t="shared" si="134"/>
        <v>0</v>
      </c>
      <c r="AP197" s="5">
        <f t="shared" si="135"/>
        <v>0</v>
      </c>
      <c r="AQ197" s="5">
        <f t="shared" si="136"/>
        <v>0</v>
      </c>
      <c r="AR197" s="5">
        <f t="shared" si="137"/>
        <v>0</v>
      </c>
      <c r="AS197" s="5">
        <f t="shared" si="138"/>
        <v>0</v>
      </c>
      <c r="AT197" s="5">
        <f t="shared" si="139"/>
        <v>0</v>
      </c>
      <c r="AU197" s="6">
        <f t="shared" si="140"/>
        <v>0</v>
      </c>
    </row>
    <row r="198" spans="1:47" x14ac:dyDescent="0.25">
      <c r="A198" s="48">
        <f>CHK!G198</f>
        <v>0</v>
      </c>
      <c r="B198" s="48">
        <f>CHK!H198</f>
        <v>0</v>
      </c>
      <c r="C198" s="48" t="str">
        <f>CHK!I198</f>
        <v>OK</v>
      </c>
      <c r="D198" s="83"/>
      <c r="E198" s="23" t="str">
        <f>$E$22</f>
        <v>&gt;8 Cylinders</v>
      </c>
      <c r="F198" s="28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30"/>
      <c r="R198" s="2"/>
      <c r="S198" s="83"/>
      <c r="T198" s="23" t="str">
        <f>$E$22</f>
        <v>&gt;8 Cylinders</v>
      </c>
      <c r="U198" s="28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30"/>
      <c r="AG198" s="2"/>
      <c r="AH198" s="83"/>
      <c r="AI198" s="23" t="str">
        <f>$E$22</f>
        <v>&gt;8 Cylinders</v>
      </c>
      <c r="AJ198" s="4">
        <f t="shared" si="141"/>
        <v>0</v>
      </c>
      <c r="AK198" s="5">
        <f t="shared" si="130"/>
        <v>0</v>
      </c>
      <c r="AL198" s="5">
        <f t="shared" si="131"/>
        <v>0</v>
      </c>
      <c r="AM198" s="5">
        <f t="shared" si="132"/>
        <v>0</v>
      </c>
      <c r="AN198" s="5">
        <f t="shared" si="133"/>
        <v>0</v>
      </c>
      <c r="AO198" s="5">
        <f t="shared" si="134"/>
        <v>0</v>
      </c>
      <c r="AP198" s="5">
        <f t="shared" si="135"/>
        <v>0</v>
      </c>
      <c r="AQ198" s="5">
        <f t="shared" si="136"/>
        <v>0</v>
      </c>
      <c r="AR198" s="5">
        <f t="shared" si="137"/>
        <v>0</v>
      </c>
      <c r="AS198" s="5">
        <f t="shared" si="138"/>
        <v>0</v>
      </c>
      <c r="AT198" s="5">
        <f t="shared" si="139"/>
        <v>0</v>
      </c>
      <c r="AU198" s="6">
        <f t="shared" si="140"/>
        <v>0</v>
      </c>
    </row>
    <row r="199" spans="1:47" ht="15.75" customHeight="1" x14ac:dyDescent="0.25">
      <c r="A199" s="48">
        <f>CHK!G199</f>
        <v>0</v>
      </c>
      <c r="B199" s="48">
        <f>CHK!H199</f>
        <v>0</v>
      </c>
      <c r="C199" s="48" t="str">
        <f>CHK!I199</f>
        <v>OK</v>
      </c>
      <c r="D199" s="81" t="str">
        <f>$D$23</f>
        <v>Jeeps (4x4) Commercial</v>
      </c>
      <c r="E199" s="23" t="str">
        <f>$E$23</f>
        <v>4 Cylinder</v>
      </c>
      <c r="F199" s="28"/>
      <c r="G199" s="29"/>
      <c r="H199" s="29"/>
      <c r="I199" s="29"/>
      <c r="J199" s="29"/>
      <c r="K199" s="29"/>
      <c r="L199" s="29"/>
      <c r="M199" s="29"/>
      <c r="N199" s="29"/>
      <c r="O199" s="29"/>
      <c r="P199" s="29"/>
      <c r="Q199" s="30"/>
      <c r="R199" s="2"/>
      <c r="S199" s="81" t="str">
        <f>$D$23</f>
        <v>Jeeps (4x4) Commercial</v>
      </c>
      <c r="T199" s="23" t="str">
        <f>$E$23</f>
        <v>4 Cylinder</v>
      </c>
      <c r="U199" s="28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30"/>
      <c r="AG199" s="2"/>
      <c r="AH199" s="81" t="str">
        <f>$D$23</f>
        <v>Jeeps (4x4) Commercial</v>
      </c>
      <c r="AI199" s="23" t="str">
        <f>$E$23</f>
        <v>4 Cylinder</v>
      </c>
      <c r="AJ199" s="4">
        <f t="shared" si="141"/>
        <v>0</v>
      </c>
      <c r="AK199" s="5">
        <f t="shared" si="130"/>
        <v>0</v>
      </c>
      <c r="AL199" s="5">
        <f t="shared" si="131"/>
        <v>0</v>
      </c>
      <c r="AM199" s="5">
        <f t="shared" si="132"/>
        <v>0</v>
      </c>
      <c r="AN199" s="5">
        <f t="shared" si="133"/>
        <v>0</v>
      </c>
      <c r="AO199" s="5">
        <f t="shared" si="134"/>
        <v>0</v>
      </c>
      <c r="AP199" s="5">
        <f t="shared" si="135"/>
        <v>0</v>
      </c>
      <c r="AQ199" s="5">
        <f t="shared" si="136"/>
        <v>0</v>
      </c>
      <c r="AR199" s="5">
        <f t="shared" si="137"/>
        <v>0</v>
      </c>
      <c r="AS199" s="5">
        <f t="shared" si="138"/>
        <v>0</v>
      </c>
      <c r="AT199" s="5">
        <f t="shared" si="139"/>
        <v>0</v>
      </c>
      <c r="AU199" s="6">
        <f t="shared" si="140"/>
        <v>0</v>
      </c>
    </row>
    <row r="200" spans="1:47" x14ac:dyDescent="0.25">
      <c r="A200" s="48">
        <f>CHK!G200</f>
        <v>0</v>
      </c>
      <c r="B200" s="48">
        <f>CHK!H200</f>
        <v>0</v>
      </c>
      <c r="C200" s="48" t="str">
        <f>CHK!I200</f>
        <v>OK</v>
      </c>
      <c r="D200" s="82"/>
      <c r="E200" s="23" t="str">
        <f>$E$24</f>
        <v>6 Cylinder</v>
      </c>
      <c r="F200" s="28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30"/>
      <c r="R200" s="2"/>
      <c r="S200" s="82"/>
      <c r="T200" s="23" t="str">
        <f>$E$24</f>
        <v>6 Cylinder</v>
      </c>
      <c r="U200" s="28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30"/>
      <c r="AG200" s="2"/>
      <c r="AH200" s="82"/>
      <c r="AI200" s="23" t="str">
        <f>$E$24</f>
        <v>6 Cylinder</v>
      </c>
      <c r="AJ200" s="4">
        <f t="shared" si="141"/>
        <v>0</v>
      </c>
      <c r="AK200" s="5">
        <f t="shared" si="130"/>
        <v>0</v>
      </c>
      <c r="AL200" s="5">
        <f t="shared" si="131"/>
        <v>0</v>
      </c>
      <c r="AM200" s="5">
        <f t="shared" si="132"/>
        <v>0</v>
      </c>
      <c r="AN200" s="5">
        <f t="shared" si="133"/>
        <v>0</v>
      </c>
      <c r="AO200" s="5">
        <f t="shared" si="134"/>
        <v>0</v>
      </c>
      <c r="AP200" s="5">
        <f t="shared" si="135"/>
        <v>0</v>
      </c>
      <c r="AQ200" s="5">
        <f t="shared" si="136"/>
        <v>0</v>
      </c>
      <c r="AR200" s="5">
        <f t="shared" si="137"/>
        <v>0</v>
      </c>
      <c r="AS200" s="5">
        <f t="shared" si="138"/>
        <v>0</v>
      </c>
      <c r="AT200" s="5">
        <f t="shared" si="139"/>
        <v>0</v>
      </c>
      <c r="AU200" s="6">
        <f t="shared" si="140"/>
        <v>0</v>
      </c>
    </row>
    <row r="201" spans="1:47" x14ac:dyDescent="0.25">
      <c r="A201" s="48">
        <f>CHK!G201</f>
        <v>0</v>
      </c>
      <c r="B201" s="48">
        <f>CHK!H201</f>
        <v>0</v>
      </c>
      <c r="C201" s="48" t="str">
        <f>CHK!I201</f>
        <v>OK</v>
      </c>
      <c r="D201" s="82"/>
      <c r="E201" s="23" t="str">
        <f>$E$25</f>
        <v>8 Cylinder</v>
      </c>
      <c r="F201" s="28"/>
      <c r="G201" s="29"/>
      <c r="H201" s="29"/>
      <c r="I201" s="29"/>
      <c r="J201" s="29"/>
      <c r="K201" s="29"/>
      <c r="L201" s="29"/>
      <c r="M201" s="29"/>
      <c r="N201" s="29"/>
      <c r="O201" s="29"/>
      <c r="P201" s="29"/>
      <c r="Q201" s="30"/>
      <c r="R201" s="2"/>
      <c r="S201" s="82"/>
      <c r="T201" s="23" t="str">
        <f>$E$25</f>
        <v>8 Cylinder</v>
      </c>
      <c r="U201" s="28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30"/>
      <c r="AG201" s="2"/>
      <c r="AH201" s="82"/>
      <c r="AI201" s="23" t="str">
        <f>$E$25</f>
        <v>8 Cylinder</v>
      </c>
      <c r="AJ201" s="4">
        <f t="shared" si="141"/>
        <v>0</v>
      </c>
      <c r="AK201" s="5">
        <f t="shared" si="130"/>
        <v>0</v>
      </c>
      <c r="AL201" s="5">
        <f t="shared" si="131"/>
        <v>0</v>
      </c>
      <c r="AM201" s="5">
        <f t="shared" si="132"/>
        <v>0</v>
      </c>
      <c r="AN201" s="5">
        <f t="shared" si="133"/>
        <v>0</v>
      </c>
      <c r="AO201" s="5">
        <f t="shared" si="134"/>
        <v>0</v>
      </c>
      <c r="AP201" s="5">
        <f t="shared" si="135"/>
        <v>0</v>
      </c>
      <c r="AQ201" s="5">
        <f t="shared" si="136"/>
        <v>0</v>
      </c>
      <c r="AR201" s="5">
        <f t="shared" si="137"/>
        <v>0</v>
      </c>
      <c r="AS201" s="5">
        <f t="shared" si="138"/>
        <v>0</v>
      </c>
      <c r="AT201" s="5">
        <f t="shared" si="139"/>
        <v>0</v>
      </c>
      <c r="AU201" s="6">
        <f t="shared" si="140"/>
        <v>0</v>
      </c>
    </row>
    <row r="202" spans="1:47" x14ac:dyDescent="0.25">
      <c r="A202" s="48">
        <f>CHK!G202</f>
        <v>0</v>
      </c>
      <c r="B202" s="48">
        <f>CHK!H202</f>
        <v>0</v>
      </c>
      <c r="C202" s="48" t="str">
        <f>CHK!I202</f>
        <v>OK</v>
      </c>
      <c r="D202" s="83"/>
      <c r="E202" s="23" t="str">
        <f>$E$26</f>
        <v>&gt;8 Cylinders</v>
      </c>
      <c r="F202" s="28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30"/>
      <c r="R202" s="2"/>
      <c r="S202" s="83"/>
      <c r="T202" s="23" t="str">
        <f>$E$26</f>
        <v>&gt;8 Cylinders</v>
      </c>
      <c r="U202" s="28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30"/>
      <c r="AG202" s="2"/>
      <c r="AH202" s="83"/>
      <c r="AI202" s="23" t="str">
        <f>$E$26</f>
        <v>&gt;8 Cylinders</v>
      </c>
      <c r="AJ202" s="4">
        <f t="shared" si="141"/>
        <v>0</v>
      </c>
      <c r="AK202" s="5">
        <f t="shared" si="130"/>
        <v>0</v>
      </c>
      <c r="AL202" s="5">
        <f t="shared" si="131"/>
        <v>0</v>
      </c>
      <c r="AM202" s="5">
        <f t="shared" si="132"/>
        <v>0</v>
      </c>
      <c r="AN202" s="5">
        <f t="shared" si="133"/>
        <v>0</v>
      </c>
      <c r="AO202" s="5">
        <f t="shared" si="134"/>
        <v>0</v>
      </c>
      <c r="AP202" s="5">
        <f t="shared" si="135"/>
        <v>0</v>
      </c>
      <c r="AQ202" s="5">
        <f t="shared" si="136"/>
        <v>0</v>
      </c>
      <c r="AR202" s="5">
        <f t="shared" si="137"/>
        <v>0</v>
      </c>
      <c r="AS202" s="5">
        <f t="shared" si="138"/>
        <v>0</v>
      </c>
      <c r="AT202" s="5">
        <f t="shared" si="139"/>
        <v>0</v>
      </c>
      <c r="AU202" s="6">
        <f t="shared" si="140"/>
        <v>0</v>
      </c>
    </row>
    <row r="203" spans="1:47" x14ac:dyDescent="0.25">
      <c r="A203" s="48">
        <f>CHK!G203</f>
        <v>0</v>
      </c>
      <c r="B203" s="48">
        <f>CHK!H203</f>
        <v>0</v>
      </c>
      <c r="C203" s="48" t="str">
        <f>CHK!I203</f>
        <v>OK</v>
      </c>
      <c r="D203" s="81" t="str">
        <f>$D$27</f>
        <v>Pickup &amp; Truck</v>
      </c>
      <c r="E203" s="23" t="str">
        <f>$E$27</f>
        <v>Upto 1 Ton</v>
      </c>
      <c r="F203" s="28"/>
      <c r="G203" s="29"/>
      <c r="H203" s="29"/>
      <c r="I203" s="29"/>
      <c r="J203" s="29"/>
      <c r="K203" s="29"/>
      <c r="L203" s="29"/>
      <c r="M203" s="29"/>
      <c r="N203" s="29"/>
      <c r="O203" s="29"/>
      <c r="P203" s="29"/>
      <c r="Q203" s="30"/>
      <c r="R203" s="2"/>
      <c r="S203" s="81" t="str">
        <f>$D$27</f>
        <v>Pickup &amp; Truck</v>
      </c>
      <c r="T203" s="23" t="str">
        <f>$E$27</f>
        <v>Upto 1 Ton</v>
      </c>
      <c r="U203" s="28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30"/>
      <c r="AG203" s="2"/>
      <c r="AH203" s="81" t="str">
        <f>$D$27</f>
        <v>Pickup &amp; Truck</v>
      </c>
      <c r="AI203" s="23" t="str">
        <f>$E$27</f>
        <v>Upto 1 Ton</v>
      </c>
      <c r="AJ203" s="4">
        <f t="shared" si="141"/>
        <v>0</v>
      </c>
      <c r="AK203" s="5">
        <f t="shared" si="130"/>
        <v>0</v>
      </c>
      <c r="AL203" s="5">
        <f t="shared" si="131"/>
        <v>0</v>
      </c>
      <c r="AM203" s="5">
        <f t="shared" si="132"/>
        <v>0</v>
      </c>
      <c r="AN203" s="5">
        <f t="shared" si="133"/>
        <v>0</v>
      </c>
      <c r="AO203" s="5">
        <f t="shared" si="134"/>
        <v>0</v>
      </c>
      <c r="AP203" s="5">
        <f t="shared" si="135"/>
        <v>0</v>
      </c>
      <c r="AQ203" s="5">
        <f t="shared" si="136"/>
        <v>0</v>
      </c>
      <c r="AR203" s="5">
        <f t="shared" si="137"/>
        <v>0</v>
      </c>
      <c r="AS203" s="5">
        <f t="shared" si="138"/>
        <v>0</v>
      </c>
      <c r="AT203" s="5">
        <f t="shared" si="139"/>
        <v>0</v>
      </c>
      <c r="AU203" s="6">
        <f t="shared" si="140"/>
        <v>0</v>
      </c>
    </row>
    <row r="204" spans="1:47" x14ac:dyDescent="0.25">
      <c r="A204" s="48">
        <f>CHK!G204</f>
        <v>0</v>
      </c>
      <c r="B204" s="48">
        <f>CHK!H204</f>
        <v>0</v>
      </c>
      <c r="C204" s="48" t="str">
        <f>CHK!I204</f>
        <v>OK</v>
      </c>
      <c r="D204" s="82"/>
      <c r="E204" s="23" t="str">
        <f>$E$28</f>
        <v>Upto 2 Ton</v>
      </c>
      <c r="F204" s="28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30"/>
      <c r="R204" s="2"/>
      <c r="S204" s="82"/>
      <c r="T204" s="23" t="str">
        <f>$E$28</f>
        <v>Upto 2 Ton</v>
      </c>
      <c r="U204" s="28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30"/>
      <c r="AG204" s="2"/>
      <c r="AH204" s="82"/>
      <c r="AI204" s="23" t="str">
        <f>$E$28</f>
        <v>Upto 2 Ton</v>
      </c>
      <c r="AJ204" s="4">
        <f t="shared" si="141"/>
        <v>0</v>
      </c>
      <c r="AK204" s="5">
        <f t="shared" si="130"/>
        <v>0</v>
      </c>
      <c r="AL204" s="5">
        <f t="shared" si="131"/>
        <v>0</v>
      </c>
      <c r="AM204" s="5">
        <f t="shared" si="132"/>
        <v>0</v>
      </c>
      <c r="AN204" s="5">
        <f t="shared" si="133"/>
        <v>0</v>
      </c>
      <c r="AO204" s="5">
        <f t="shared" si="134"/>
        <v>0</v>
      </c>
      <c r="AP204" s="5">
        <f t="shared" si="135"/>
        <v>0</v>
      </c>
      <c r="AQ204" s="5">
        <f t="shared" si="136"/>
        <v>0</v>
      </c>
      <c r="AR204" s="5">
        <f t="shared" si="137"/>
        <v>0</v>
      </c>
      <c r="AS204" s="5">
        <f t="shared" si="138"/>
        <v>0</v>
      </c>
      <c r="AT204" s="5">
        <f t="shared" si="139"/>
        <v>0</v>
      </c>
      <c r="AU204" s="6">
        <f t="shared" si="140"/>
        <v>0</v>
      </c>
    </row>
    <row r="205" spans="1:47" x14ac:dyDescent="0.25">
      <c r="A205" s="48">
        <f>CHK!G205</f>
        <v>0</v>
      </c>
      <c r="B205" s="48">
        <f>CHK!H205</f>
        <v>0</v>
      </c>
      <c r="C205" s="48" t="str">
        <f>CHK!I205</f>
        <v>OK</v>
      </c>
      <c r="D205" s="82"/>
      <c r="E205" s="23" t="str">
        <f>$E$29</f>
        <v>Upto 3 Ton</v>
      </c>
      <c r="F205" s="28"/>
      <c r="G205" s="29"/>
      <c r="H205" s="29"/>
      <c r="I205" s="29"/>
      <c r="J205" s="29"/>
      <c r="K205" s="29"/>
      <c r="L205" s="29"/>
      <c r="M205" s="29"/>
      <c r="N205" s="29"/>
      <c r="O205" s="29"/>
      <c r="P205" s="29"/>
      <c r="Q205" s="30"/>
      <c r="R205" s="2"/>
      <c r="S205" s="82"/>
      <c r="T205" s="23" t="str">
        <f>$E$29</f>
        <v>Upto 3 Ton</v>
      </c>
      <c r="U205" s="28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30"/>
      <c r="AG205" s="2"/>
      <c r="AH205" s="82"/>
      <c r="AI205" s="23" t="str">
        <f>$E$29</f>
        <v>Upto 3 Ton</v>
      </c>
      <c r="AJ205" s="4">
        <f t="shared" si="141"/>
        <v>0</v>
      </c>
      <c r="AK205" s="5">
        <f t="shared" si="130"/>
        <v>0</v>
      </c>
      <c r="AL205" s="5">
        <f t="shared" si="131"/>
        <v>0</v>
      </c>
      <c r="AM205" s="5">
        <f t="shared" si="132"/>
        <v>0</v>
      </c>
      <c r="AN205" s="5">
        <f t="shared" si="133"/>
        <v>0</v>
      </c>
      <c r="AO205" s="5">
        <f t="shared" si="134"/>
        <v>0</v>
      </c>
      <c r="AP205" s="5">
        <f t="shared" si="135"/>
        <v>0</v>
      </c>
      <c r="AQ205" s="5">
        <f t="shared" si="136"/>
        <v>0</v>
      </c>
      <c r="AR205" s="5">
        <f t="shared" si="137"/>
        <v>0</v>
      </c>
      <c r="AS205" s="5">
        <f t="shared" si="138"/>
        <v>0</v>
      </c>
      <c r="AT205" s="5">
        <f t="shared" si="139"/>
        <v>0</v>
      </c>
      <c r="AU205" s="6">
        <f t="shared" si="140"/>
        <v>0</v>
      </c>
    </row>
    <row r="206" spans="1:47" x14ac:dyDescent="0.25">
      <c r="A206" s="48">
        <f>CHK!G206</f>
        <v>0</v>
      </c>
      <c r="B206" s="48">
        <f>CHK!H206</f>
        <v>0</v>
      </c>
      <c r="C206" s="48" t="str">
        <f>CHK!I206</f>
        <v>OK</v>
      </c>
      <c r="D206" s="82"/>
      <c r="E206" s="23" t="str">
        <f>$E$30</f>
        <v>Upto 5 Ton</v>
      </c>
      <c r="F206" s="28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30"/>
      <c r="R206" s="2"/>
      <c r="S206" s="82"/>
      <c r="T206" s="23" t="str">
        <f>$E$30</f>
        <v>Upto 5 Ton</v>
      </c>
      <c r="U206" s="28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30"/>
      <c r="AG206" s="2"/>
      <c r="AH206" s="82"/>
      <c r="AI206" s="23" t="str">
        <f>$E$30</f>
        <v>Upto 5 Ton</v>
      </c>
      <c r="AJ206" s="4">
        <f t="shared" si="141"/>
        <v>0</v>
      </c>
      <c r="AK206" s="5">
        <f t="shared" si="130"/>
        <v>0</v>
      </c>
      <c r="AL206" s="5">
        <f t="shared" si="131"/>
        <v>0</v>
      </c>
      <c r="AM206" s="5">
        <f t="shared" si="132"/>
        <v>0</v>
      </c>
      <c r="AN206" s="5">
        <f t="shared" si="133"/>
        <v>0</v>
      </c>
      <c r="AO206" s="5">
        <f t="shared" si="134"/>
        <v>0</v>
      </c>
      <c r="AP206" s="5">
        <f t="shared" si="135"/>
        <v>0</v>
      </c>
      <c r="AQ206" s="5">
        <f t="shared" si="136"/>
        <v>0</v>
      </c>
      <c r="AR206" s="5">
        <f t="shared" si="137"/>
        <v>0</v>
      </c>
      <c r="AS206" s="5">
        <f t="shared" si="138"/>
        <v>0</v>
      </c>
      <c r="AT206" s="5">
        <f t="shared" si="139"/>
        <v>0</v>
      </c>
      <c r="AU206" s="6">
        <f t="shared" si="140"/>
        <v>0</v>
      </c>
    </row>
    <row r="207" spans="1:47" x14ac:dyDescent="0.25">
      <c r="A207" s="48">
        <f>CHK!G207</f>
        <v>0</v>
      </c>
      <c r="B207" s="48">
        <f>CHK!H207</f>
        <v>0</v>
      </c>
      <c r="C207" s="48" t="str">
        <f>CHK!I207</f>
        <v>OK</v>
      </c>
      <c r="D207" s="82"/>
      <c r="E207" s="23" t="str">
        <f>$E$31</f>
        <v>Upto 7 Ton</v>
      </c>
      <c r="F207" s="28"/>
      <c r="G207" s="29"/>
      <c r="H207" s="29"/>
      <c r="I207" s="29"/>
      <c r="J207" s="29"/>
      <c r="K207" s="29"/>
      <c r="L207" s="29"/>
      <c r="M207" s="29"/>
      <c r="N207" s="29"/>
      <c r="O207" s="29"/>
      <c r="P207" s="29"/>
      <c r="Q207" s="30"/>
      <c r="R207" s="2"/>
      <c r="S207" s="82"/>
      <c r="T207" s="23" t="str">
        <f>$E$31</f>
        <v>Upto 7 Ton</v>
      </c>
      <c r="U207" s="28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30"/>
      <c r="AG207" s="2"/>
      <c r="AH207" s="82"/>
      <c r="AI207" s="23" t="str">
        <f>$E$31</f>
        <v>Upto 7 Ton</v>
      </c>
      <c r="AJ207" s="4">
        <f t="shared" si="141"/>
        <v>0</v>
      </c>
      <c r="AK207" s="5">
        <f t="shared" si="130"/>
        <v>0</v>
      </c>
      <c r="AL207" s="5">
        <f t="shared" si="131"/>
        <v>0</v>
      </c>
      <c r="AM207" s="5">
        <f t="shared" si="132"/>
        <v>0</v>
      </c>
      <c r="AN207" s="5">
        <f t="shared" si="133"/>
        <v>0</v>
      </c>
      <c r="AO207" s="5">
        <f t="shared" si="134"/>
        <v>0</v>
      </c>
      <c r="AP207" s="5">
        <f t="shared" si="135"/>
        <v>0</v>
      </c>
      <c r="AQ207" s="5">
        <f t="shared" si="136"/>
        <v>0</v>
      </c>
      <c r="AR207" s="5">
        <f t="shared" si="137"/>
        <v>0</v>
      </c>
      <c r="AS207" s="5">
        <f t="shared" si="138"/>
        <v>0</v>
      </c>
      <c r="AT207" s="5">
        <f t="shared" si="139"/>
        <v>0</v>
      </c>
      <c r="AU207" s="6">
        <f t="shared" si="140"/>
        <v>0</v>
      </c>
    </row>
    <row r="208" spans="1:47" x14ac:dyDescent="0.25">
      <c r="A208" s="48">
        <f>CHK!G208</f>
        <v>0</v>
      </c>
      <c r="B208" s="48">
        <f>CHK!H208</f>
        <v>0</v>
      </c>
      <c r="C208" s="48" t="str">
        <f>CHK!I208</f>
        <v>OK</v>
      </c>
      <c r="D208" s="82"/>
      <c r="E208" s="23" t="str">
        <f>$E$32</f>
        <v>Upto 10 Ton</v>
      </c>
      <c r="F208" s="28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30"/>
      <c r="R208" s="2"/>
      <c r="S208" s="82"/>
      <c r="T208" s="23" t="str">
        <f>$E$32</f>
        <v>Upto 10 Ton</v>
      </c>
      <c r="U208" s="28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30"/>
      <c r="AG208" s="2"/>
      <c r="AH208" s="82"/>
      <c r="AI208" s="23" t="str">
        <f>$E$32</f>
        <v>Upto 10 Ton</v>
      </c>
      <c r="AJ208" s="4">
        <f t="shared" si="141"/>
        <v>0</v>
      </c>
      <c r="AK208" s="5">
        <f t="shared" si="130"/>
        <v>0</v>
      </c>
      <c r="AL208" s="5">
        <f t="shared" si="131"/>
        <v>0</v>
      </c>
      <c r="AM208" s="5">
        <f t="shared" si="132"/>
        <v>0</v>
      </c>
      <c r="AN208" s="5">
        <f t="shared" si="133"/>
        <v>0</v>
      </c>
      <c r="AO208" s="5">
        <f t="shared" si="134"/>
        <v>0</v>
      </c>
      <c r="AP208" s="5">
        <f t="shared" si="135"/>
        <v>0</v>
      </c>
      <c r="AQ208" s="5">
        <f t="shared" si="136"/>
        <v>0</v>
      </c>
      <c r="AR208" s="5">
        <f t="shared" si="137"/>
        <v>0</v>
      </c>
      <c r="AS208" s="5">
        <f t="shared" si="138"/>
        <v>0</v>
      </c>
      <c r="AT208" s="5">
        <f t="shared" si="139"/>
        <v>0</v>
      </c>
      <c r="AU208" s="6">
        <f t="shared" si="140"/>
        <v>0</v>
      </c>
    </row>
    <row r="209" spans="1:47" x14ac:dyDescent="0.25">
      <c r="A209" s="48">
        <f>CHK!G209</f>
        <v>0</v>
      </c>
      <c r="B209" s="48">
        <f>CHK!H209</f>
        <v>0</v>
      </c>
      <c r="C209" s="48" t="str">
        <f>CHK!I209</f>
        <v>OK</v>
      </c>
      <c r="D209" s="83"/>
      <c r="E209" s="23" t="str">
        <f>$E$33</f>
        <v>More Than 10 ton</v>
      </c>
      <c r="F209" s="28"/>
      <c r="G209" s="29"/>
      <c r="H209" s="29"/>
      <c r="I209" s="29"/>
      <c r="J209" s="29"/>
      <c r="K209" s="29"/>
      <c r="L209" s="29"/>
      <c r="M209" s="29"/>
      <c r="N209" s="29"/>
      <c r="O209" s="29"/>
      <c r="P209" s="29"/>
      <c r="Q209" s="30"/>
      <c r="R209" s="2"/>
      <c r="S209" s="83"/>
      <c r="T209" s="23" t="str">
        <f>$E$33</f>
        <v>More Than 10 ton</v>
      </c>
      <c r="U209" s="28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30"/>
      <c r="AG209" s="2"/>
      <c r="AH209" s="83"/>
      <c r="AI209" s="23" t="str">
        <f>$E$33</f>
        <v>More Than 10 ton</v>
      </c>
      <c r="AJ209" s="4">
        <f t="shared" si="141"/>
        <v>0</v>
      </c>
      <c r="AK209" s="5">
        <f t="shared" si="130"/>
        <v>0</v>
      </c>
      <c r="AL209" s="5">
        <f t="shared" si="131"/>
        <v>0</v>
      </c>
      <c r="AM209" s="5">
        <f t="shared" si="132"/>
        <v>0</v>
      </c>
      <c r="AN209" s="5">
        <f t="shared" si="133"/>
        <v>0</v>
      </c>
      <c r="AO209" s="5">
        <f t="shared" si="134"/>
        <v>0</v>
      </c>
      <c r="AP209" s="5">
        <f t="shared" si="135"/>
        <v>0</v>
      </c>
      <c r="AQ209" s="5">
        <f t="shared" si="136"/>
        <v>0</v>
      </c>
      <c r="AR209" s="5">
        <f t="shared" si="137"/>
        <v>0</v>
      </c>
      <c r="AS209" s="5">
        <f t="shared" si="138"/>
        <v>0</v>
      </c>
      <c r="AT209" s="5">
        <f t="shared" si="139"/>
        <v>0</v>
      </c>
      <c r="AU209" s="6">
        <f t="shared" si="140"/>
        <v>0</v>
      </c>
    </row>
    <row r="210" spans="1:47" ht="15.75" customHeight="1" x14ac:dyDescent="0.25">
      <c r="A210" s="48">
        <f>CHK!G210</f>
        <v>0</v>
      </c>
      <c r="B210" s="48">
        <f>CHK!H210</f>
        <v>0</v>
      </c>
      <c r="C210" s="48" t="str">
        <f>CHK!I210</f>
        <v>OK</v>
      </c>
      <c r="D210" s="81" t="str">
        <f>$D$34</f>
        <v>Trailer, Water and Fuel Tanker</v>
      </c>
      <c r="E210" s="23" t="str">
        <f>$E$34</f>
        <v>Trailer</v>
      </c>
      <c r="F210" s="28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30"/>
      <c r="R210" s="2"/>
      <c r="S210" s="81" t="str">
        <f>$D$34</f>
        <v>Trailer, Water and Fuel Tanker</v>
      </c>
      <c r="T210" s="23" t="str">
        <f>$E$34</f>
        <v>Trailer</v>
      </c>
      <c r="U210" s="28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30"/>
      <c r="AG210" s="2"/>
      <c r="AH210" s="81" t="str">
        <f>$D$34</f>
        <v>Trailer, Water and Fuel Tanker</v>
      </c>
      <c r="AI210" s="23" t="str">
        <f>$E$34</f>
        <v>Trailer</v>
      </c>
      <c r="AJ210" s="4">
        <f t="shared" si="141"/>
        <v>0</v>
      </c>
      <c r="AK210" s="5">
        <f t="shared" si="130"/>
        <v>0</v>
      </c>
      <c r="AL210" s="5">
        <f t="shared" si="131"/>
        <v>0</v>
      </c>
      <c r="AM210" s="5">
        <f t="shared" si="132"/>
        <v>0</v>
      </c>
      <c r="AN210" s="5">
        <f t="shared" si="133"/>
        <v>0</v>
      </c>
      <c r="AO210" s="5">
        <f t="shared" si="134"/>
        <v>0</v>
      </c>
      <c r="AP210" s="5">
        <f t="shared" si="135"/>
        <v>0</v>
      </c>
      <c r="AQ210" s="5">
        <f t="shared" si="136"/>
        <v>0</v>
      </c>
      <c r="AR210" s="5">
        <f t="shared" si="137"/>
        <v>0</v>
      </c>
      <c r="AS210" s="5">
        <f t="shared" si="138"/>
        <v>0</v>
      </c>
      <c r="AT210" s="5">
        <f t="shared" si="139"/>
        <v>0</v>
      </c>
      <c r="AU210" s="6">
        <f t="shared" si="140"/>
        <v>0</v>
      </c>
    </row>
    <row r="211" spans="1:47" x14ac:dyDescent="0.25">
      <c r="A211" s="48">
        <f>CHK!G211</f>
        <v>0</v>
      </c>
      <c r="B211" s="48">
        <f>CHK!H211</f>
        <v>0</v>
      </c>
      <c r="C211" s="48" t="str">
        <f>CHK!I211</f>
        <v>OK</v>
      </c>
      <c r="D211" s="82"/>
      <c r="E211" s="23" t="str">
        <f>$E$35</f>
        <v>Water Tanker Under 2000 Gallon</v>
      </c>
      <c r="F211" s="28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30"/>
      <c r="R211" s="2"/>
      <c r="S211" s="82"/>
      <c r="T211" s="23" t="str">
        <f>$E$35</f>
        <v>Water Tanker Under 2000 Gallon</v>
      </c>
      <c r="U211" s="28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30"/>
      <c r="AG211" s="2"/>
      <c r="AH211" s="82"/>
      <c r="AI211" s="23" t="str">
        <f>$E$35</f>
        <v>Water Tanker Under 2000 Gallon</v>
      </c>
      <c r="AJ211" s="4">
        <f t="shared" si="141"/>
        <v>0</v>
      </c>
      <c r="AK211" s="5">
        <f t="shared" si="130"/>
        <v>0</v>
      </c>
      <c r="AL211" s="5">
        <f t="shared" si="131"/>
        <v>0</v>
      </c>
      <c r="AM211" s="5">
        <f t="shared" si="132"/>
        <v>0</v>
      </c>
      <c r="AN211" s="5">
        <f t="shared" si="133"/>
        <v>0</v>
      </c>
      <c r="AO211" s="5">
        <f t="shared" si="134"/>
        <v>0</v>
      </c>
      <c r="AP211" s="5">
        <f t="shared" si="135"/>
        <v>0</v>
      </c>
      <c r="AQ211" s="5">
        <f t="shared" si="136"/>
        <v>0</v>
      </c>
      <c r="AR211" s="5">
        <f t="shared" si="137"/>
        <v>0</v>
      </c>
      <c r="AS211" s="5">
        <f t="shared" si="138"/>
        <v>0</v>
      </c>
      <c r="AT211" s="5">
        <f t="shared" si="139"/>
        <v>0</v>
      </c>
      <c r="AU211" s="6">
        <f t="shared" si="140"/>
        <v>0</v>
      </c>
    </row>
    <row r="212" spans="1:47" x14ac:dyDescent="0.25">
      <c r="A212" s="48">
        <f>CHK!G212</f>
        <v>0</v>
      </c>
      <c r="B212" s="48">
        <f>CHK!H212</f>
        <v>0</v>
      </c>
      <c r="C212" s="48" t="str">
        <f>CHK!I212</f>
        <v>OK</v>
      </c>
      <c r="D212" s="82"/>
      <c r="E212" s="23" t="str">
        <f>$E$36</f>
        <v>Water Tanker 2000-5000</v>
      </c>
      <c r="F212" s="28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30"/>
      <c r="R212" s="2"/>
      <c r="S212" s="82"/>
      <c r="T212" s="23" t="str">
        <f>$E$36</f>
        <v>Water Tanker 2000-5000</v>
      </c>
      <c r="U212" s="28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30"/>
      <c r="AG212" s="2"/>
      <c r="AH212" s="82"/>
      <c r="AI212" s="23" t="str">
        <f>$E$36</f>
        <v>Water Tanker 2000-5000</v>
      </c>
      <c r="AJ212" s="4">
        <f t="shared" si="141"/>
        <v>0</v>
      </c>
      <c r="AK212" s="5">
        <f t="shared" si="130"/>
        <v>0</v>
      </c>
      <c r="AL212" s="5">
        <f t="shared" si="131"/>
        <v>0</v>
      </c>
      <c r="AM212" s="5">
        <f t="shared" si="132"/>
        <v>0</v>
      </c>
      <c r="AN212" s="5">
        <f t="shared" si="133"/>
        <v>0</v>
      </c>
      <c r="AO212" s="5">
        <f t="shared" si="134"/>
        <v>0</v>
      </c>
      <c r="AP212" s="5">
        <f t="shared" si="135"/>
        <v>0</v>
      </c>
      <c r="AQ212" s="5">
        <f t="shared" si="136"/>
        <v>0</v>
      </c>
      <c r="AR212" s="5">
        <f t="shared" si="137"/>
        <v>0</v>
      </c>
      <c r="AS212" s="5">
        <f t="shared" si="138"/>
        <v>0</v>
      </c>
      <c r="AT212" s="5">
        <f t="shared" si="139"/>
        <v>0</v>
      </c>
      <c r="AU212" s="6">
        <f t="shared" si="140"/>
        <v>0</v>
      </c>
    </row>
    <row r="213" spans="1:47" x14ac:dyDescent="0.25">
      <c r="A213" s="48">
        <f>CHK!G213</f>
        <v>0</v>
      </c>
      <c r="B213" s="48">
        <f>CHK!H213</f>
        <v>0</v>
      </c>
      <c r="C213" s="48" t="str">
        <f>CHK!I213</f>
        <v>OK</v>
      </c>
      <c r="D213" s="82"/>
      <c r="E213" s="23" t="str">
        <f>$E$37</f>
        <v>Water Tanker Trailer</v>
      </c>
      <c r="F213" s="28"/>
      <c r="G213" s="29"/>
      <c r="H213" s="29"/>
      <c r="I213" s="29"/>
      <c r="J213" s="29"/>
      <c r="K213" s="29"/>
      <c r="L213" s="29"/>
      <c r="M213" s="29"/>
      <c r="N213" s="29"/>
      <c r="O213" s="29"/>
      <c r="P213" s="29"/>
      <c r="Q213" s="30"/>
      <c r="R213" s="2"/>
      <c r="S213" s="82"/>
      <c r="T213" s="23" t="str">
        <f>$E$37</f>
        <v>Water Tanker Trailer</v>
      </c>
      <c r="U213" s="28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30"/>
      <c r="AG213" s="2"/>
      <c r="AH213" s="82"/>
      <c r="AI213" s="23" t="str">
        <f>$E$37</f>
        <v>Water Tanker Trailer</v>
      </c>
      <c r="AJ213" s="4">
        <f t="shared" si="141"/>
        <v>0</v>
      </c>
      <c r="AK213" s="5">
        <f t="shared" si="130"/>
        <v>0</v>
      </c>
      <c r="AL213" s="5">
        <f t="shared" si="131"/>
        <v>0</v>
      </c>
      <c r="AM213" s="5">
        <f t="shared" si="132"/>
        <v>0</v>
      </c>
      <c r="AN213" s="5">
        <f t="shared" si="133"/>
        <v>0</v>
      </c>
      <c r="AO213" s="5">
        <f t="shared" si="134"/>
        <v>0</v>
      </c>
      <c r="AP213" s="5">
        <f t="shared" si="135"/>
        <v>0</v>
      </c>
      <c r="AQ213" s="5">
        <f t="shared" si="136"/>
        <v>0</v>
      </c>
      <c r="AR213" s="5">
        <f t="shared" si="137"/>
        <v>0</v>
      </c>
      <c r="AS213" s="5">
        <f t="shared" si="138"/>
        <v>0</v>
      </c>
      <c r="AT213" s="5">
        <f t="shared" si="139"/>
        <v>0</v>
      </c>
      <c r="AU213" s="6">
        <f t="shared" si="140"/>
        <v>0</v>
      </c>
    </row>
    <row r="214" spans="1:47" x14ac:dyDescent="0.25">
      <c r="A214" s="48">
        <f>CHK!G214</f>
        <v>0</v>
      </c>
      <c r="B214" s="48">
        <f>CHK!H214</f>
        <v>0</v>
      </c>
      <c r="C214" s="48" t="str">
        <f>CHK!I214</f>
        <v>OK</v>
      </c>
      <c r="D214" s="82"/>
      <c r="E214" s="23" t="str">
        <f>$E$38</f>
        <v>Fuel Tanker upto 2500 Galloons</v>
      </c>
      <c r="F214" s="28"/>
      <c r="G214" s="29"/>
      <c r="H214" s="29"/>
      <c r="I214" s="29"/>
      <c r="J214" s="29"/>
      <c r="K214" s="29"/>
      <c r="L214" s="29"/>
      <c r="M214" s="29"/>
      <c r="N214" s="29"/>
      <c r="O214" s="29"/>
      <c r="P214" s="29"/>
      <c r="Q214" s="30"/>
      <c r="R214" s="2"/>
      <c r="S214" s="82"/>
      <c r="T214" s="23" t="str">
        <f>$E$38</f>
        <v>Fuel Tanker upto 2500 Galloons</v>
      </c>
      <c r="U214" s="28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30"/>
      <c r="AG214" s="2"/>
      <c r="AH214" s="82"/>
      <c r="AI214" s="23" t="str">
        <f>$E$38</f>
        <v>Fuel Tanker upto 2500 Galloons</v>
      </c>
      <c r="AJ214" s="4">
        <f t="shared" si="141"/>
        <v>0</v>
      </c>
      <c r="AK214" s="5">
        <f t="shared" si="130"/>
        <v>0</v>
      </c>
      <c r="AL214" s="5">
        <f t="shared" si="131"/>
        <v>0</v>
      </c>
      <c r="AM214" s="5">
        <f t="shared" si="132"/>
        <v>0</v>
      </c>
      <c r="AN214" s="5">
        <f t="shared" si="133"/>
        <v>0</v>
      </c>
      <c r="AO214" s="5">
        <f t="shared" si="134"/>
        <v>0</v>
      </c>
      <c r="AP214" s="5">
        <f t="shared" si="135"/>
        <v>0</v>
      </c>
      <c r="AQ214" s="5">
        <f t="shared" si="136"/>
        <v>0</v>
      </c>
      <c r="AR214" s="5">
        <f t="shared" si="137"/>
        <v>0</v>
      </c>
      <c r="AS214" s="5">
        <f t="shared" si="138"/>
        <v>0</v>
      </c>
      <c r="AT214" s="5">
        <f t="shared" si="139"/>
        <v>0</v>
      </c>
      <c r="AU214" s="6">
        <f t="shared" si="140"/>
        <v>0</v>
      </c>
    </row>
    <row r="215" spans="1:47" x14ac:dyDescent="0.25">
      <c r="A215" s="48">
        <f>CHK!G215</f>
        <v>0</v>
      </c>
      <c r="B215" s="48">
        <f>CHK!H215</f>
        <v>0</v>
      </c>
      <c r="C215" s="48" t="str">
        <f>CHK!I215</f>
        <v>OK</v>
      </c>
      <c r="D215" s="83"/>
      <c r="E215" s="23" t="str">
        <f>$E$39</f>
        <v>Fuel Tanker above 2500 Galloons</v>
      </c>
      <c r="F215" s="28"/>
      <c r="G215" s="29"/>
      <c r="H215" s="29"/>
      <c r="I215" s="29"/>
      <c r="J215" s="29"/>
      <c r="K215" s="29"/>
      <c r="L215" s="29"/>
      <c r="M215" s="29"/>
      <c r="N215" s="29"/>
      <c r="O215" s="29"/>
      <c r="P215" s="29"/>
      <c r="Q215" s="30"/>
      <c r="R215" s="2"/>
      <c r="S215" s="83"/>
      <c r="T215" s="23" t="str">
        <f>$E$39</f>
        <v>Fuel Tanker above 2500 Galloons</v>
      </c>
      <c r="U215" s="28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30"/>
      <c r="AG215" s="2"/>
      <c r="AH215" s="83"/>
      <c r="AI215" s="23" t="str">
        <f>$E$39</f>
        <v>Fuel Tanker above 2500 Galloons</v>
      </c>
      <c r="AJ215" s="4">
        <f t="shared" si="141"/>
        <v>0</v>
      </c>
      <c r="AK215" s="5">
        <f t="shared" si="130"/>
        <v>0</v>
      </c>
      <c r="AL215" s="5">
        <f t="shared" si="131"/>
        <v>0</v>
      </c>
      <c r="AM215" s="5">
        <f t="shared" si="132"/>
        <v>0</v>
      </c>
      <c r="AN215" s="5">
        <f t="shared" si="133"/>
        <v>0</v>
      </c>
      <c r="AO215" s="5">
        <f t="shared" si="134"/>
        <v>0</v>
      </c>
      <c r="AP215" s="5">
        <f t="shared" si="135"/>
        <v>0</v>
      </c>
      <c r="AQ215" s="5">
        <f t="shared" si="136"/>
        <v>0</v>
      </c>
      <c r="AR215" s="5">
        <f t="shared" si="137"/>
        <v>0</v>
      </c>
      <c r="AS215" s="5">
        <f t="shared" si="138"/>
        <v>0</v>
      </c>
      <c r="AT215" s="5">
        <f t="shared" si="139"/>
        <v>0</v>
      </c>
      <c r="AU215" s="6">
        <f t="shared" si="140"/>
        <v>0</v>
      </c>
    </row>
    <row r="216" spans="1:47" x14ac:dyDescent="0.25">
      <c r="A216" s="48">
        <f>CHK!G216</f>
        <v>0</v>
      </c>
      <c r="B216" s="48">
        <f>CHK!H216</f>
        <v>0</v>
      </c>
      <c r="C216" s="48" t="str">
        <f>CHK!I216</f>
        <v>OK</v>
      </c>
      <c r="D216" s="81" t="str">
        <f>$D$40</f>
        <v>Buses</v>
      </c>
      <c r="E216" s="23" t="str">
        <f>$E$40</f>
        <v>14 passengers</v>
      </c>
      <c r="F216" s="28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30"/>
      <c r="R216" s="2"/>
      <c r="S216" s="81" t="str">
        <f>$D$40</f>
        <v>Buses</v>
      </c>
      <c r="T216" s="23" t="str">
        <f>$E$40</f>
        <v>14 passengers</v>
      </c>
      <c r="U216" s="28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30"/>
      <c r="AG216" s="2"/>
      <c r="AH216" s="81" t="str">
        <f>$D$40</f>
        <v>Buses</v>
      </c>
      <c r="AI216" s="23" t="str">
        <f>$E$40</f>
        <v>14 passengers</v>
      </c>
      <c r="AJ216" s="4">
        <f t="shared" si="141"/>
        <v>0</v>
      </c>
      <c r="AK216" s="5">
        <f t="shared" si="130"/>
        <v>0</v>
      </c>
      <c r="AL216" s="5">
        <f t="shared" si="131"/>
        <v>0</v>
      </c>
      <c r="AM216" s="5">
        <f t="shared" si="132"/>
        <v>0</v>
      </c>
      <c r="AN216" s="5">
        <f t="shared" si="133"/>
        <v>0</v>
      </c>
      <c r="AO216" s="5">
        <f t="shared" si="134"/>
        <v>0</v>
      </c>
      <c r="AP216" s="5">
        <f t="shared" si="135"/>
        <v>0</v>
      </c>
      <c r="AQ216" s="5">
        <f t="shared" si="136"/>
        <v>0</v>
      </c>
      <c r="AR216" s="5">
        <f t="shared" si="137"/>
        <v>0</v>
      </c>
      <c r="AS216" s="5">
        <f t="shared" si="138"/>
        <v>0</v>
      </c>
      <c r="AT216" s="5">
        <f t="shared" si="139"/>
        <v>0</v>
      </c>
      <c r="AU216" s="6">
        <f t="shared" si="140"/>
        <v>0</v>
      </c>
    </row>
    <row r="217" spans="1:47" x14ac:dyDescent="0.25">
      <c r="A217" s="48">
        <f>CHK!G217</f>
        <v>0</v>
      </c>
      <c r="B217" s="48">
        <f>CHK!H217</f>
        <v>0</v>
      </c>
      <c r="C217" s="48" t="str">
        <f>CHK!I217</f>
        <v>OK</v>
      </c>
      <c r="D217" s="82"/>
      <c r="E217" s="23" t="str">
        <f>$E$41</f>
        <v>26 passengers</v>
      </c>
      <c r="F217" s="28"/>
      <c r="G217" s="29"/>
      <c r="H217" s="29"/>
      <c r="I217" s="29"/>
      <c r="J217" s="29"/>
      <c r="K217" s="29"/>
      <c r="L217" s="29"/>
      <c r="M217" s="29"/>
      <c r="N217" s="29"/>
      <c r="O217" s="29"/>
      <c r="P217" s="29"/>
      <c r="Q217" s="30"/>
      <c r="R217" s="2"/>
      <c r="S217" s="82"/>
      <c r="T217" s="23" t="str">
        <f>$E$41</f>
        <v>26 passengers</v>
      </c>
      <c r="U217" s="28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30"/>
      <c r="AG217" s="2"/>
      <c r="AH217" s="82"/>
      <c r="AI217" s="23" t="str">
        <f>$E$41</f>
        <v>26 passengers</v>
      </c>
      <c r="AJ217" s="4">
        <f t="shared" si="141"/>
        <v>0</v>
      </c>
      <c r="AK217" s="5">
        <f t="shared" si="130"/>
        <v>0</v>
      </c>
      <c r="AL217" s="5">
        <f t="shared" si="131"/>
        <v>0</v>
      </c>
      <c r="AM217" s="5">
        <f t="shared" si="132"/>
        <v>0</v>
      </c>
      <c r="AN217" s="5">
        <f t="shared" si="133"/>
        <v>0</v>
      </c>
      <c r="AO217" s="5">
        <f t="shared" si="134"/>
        <v>0</v>
      </c>
      <c r="AP217" s="5">
        <f t="shared" si="135"/>
        <v>0</v>
      </c>
      <c r="AQ217" s="5">
        <f t="shared" si="136"/>
        <v>0</v>
      </c>
      <c r="AR217" s="5">
        <f t="shared" si="137"/>
        <v>0</v>
      </c>
      <c r="AS217" s="5">
        <f t="shared" si="138"/>
        <v>0</v>
      </c>
      <c r="AT217" s="5">
        <f t="shared" si="139"/>
        <v>0</v>
      </c>
      <c r="AU217" s="6">
        <f t="shared" si="140"/>
        <v>0</v>
      </c>
    </row>
    <row r="218" spans="1:47" x14ac:dyDescent="0.25">
      <c r="A218" s="48">
        <f>CHK!G218</f>
        <v>0</v>
      </c>
      <c r="B218" s="48">
        <f>CHK!H218</f>
        <v>0</v>
      </c>
      <c r="C218" s="48" t="str">
        <f>CHK!I218</f>
        <v>OK</v>
      </c>
      <c r="D218" s="82"/>
      <c r="E218" s="23" t="str">
        <f>$E$42</f>
        <v>56 passengers</v>
      </c>
      <c r="F218" s="28"/>
      <c r="G218" s="29"/>
      <c r="H218" s="29"/>
      <c r="I218" s="29"/>
      <c r="J218" s="29"/>
      <c r="K218" s="29"/>
      <c r="L218" s="29"/>
      <c r="M218" s="29"/>
      <c r="N218" s="29"/>
      <c r="O218" s="29"/>
      <c r="P218" s="29"/>
      <c r="Q218" s="30"/>
      <c r="R218" s="2"/>
      <c r="S218" s="82"/>
      <c r="T218" s="23" t="str">
        <f>$E$42</f>
        <v>56 passengers</v>
      </c>
      <c r="U218" s="28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30"/>
      <c r="AG218" s="2"/>
      <c r="AH218" s="82"/>
      <c r="AI218" s="23" t="str">
        <f>$E$42</f>
        <v>56 passengers</v>
      </c>
      <c r="AJ218" s="4">
        <f t="shared" si="141"/>
        <v>0</v>
      </c>
      <c r="AK218" s="5">
        <f t="shared" si="130"/>
        <v>0</v>
      </c>
      <c r="AL218" s="5">
        <f t="shared" si="131"/>
        <v>0</v>
      </c>
      <c r="AM218" s="5">
        <f t="shared" si="132"/>
        <v>0</v>
      </c>
      <c r="AN218" s="5">
        <f t="shared" si="133"/>
        <v>0</v>
      </c>
      <c r="AO218" s="5">
        <f t="shared" si="134"/>
        <v>0</v>
      </c>
      <c r="AP218" s="5">
        <f t="shared" si="135"/>
        <v>0</v>
      </c>
      <c r="AQ218" s="5">
        <f t="shared" si="136"/>
        <v>0</v>
      </c>
      <c r="AR218" s="5">
        <f t="shared" si="137"/>
        <v>0</v>
      </c>
      <c r="AS218" s="5">
        <f t="shared" si="138"/>
        <v>0</v>
      </c>
      <c r="AT218" s="5">
        <f t="shared" si="139"/>
        <v>0</v>
      </c>
      <c r="AU218" s="6">
        <f t="shared" si="140"/>
        <v>0</v>
      </c>
    </row>
    <row r="219" spans="1:47" x14ac:dyDescent="0.25">
      <c r="A219" s="48">
        <f>CHK!G219</f>
        <v>0</v>
      </c>
      <c r="B219" s="48">
        <f>CHK!H219</f>
        <v>0</v>
      </c>
      <c r="C219" s="48" t="str">
        <f>CHK!I219</f>
        <v>OK</v>
      </c>
      <c r="D219" s="83"/>
      <c r="E219" s="23" t="str">
        <f>$E$43</f>
        <v>&gt;56 passengers</v>
      </c>
      <c r="F219" s="28"/>
      <c r="G219" s="29"/>
      <c r="H219" s="29"/>
      <c r="I219" s="29"/>
      <c r="J219" s="29"/>
      <c r="K219" s="29"/>
      <c r="L219" s="29"/>
      <c r="M219" s="29"/>
      <c r="N219" s="29"/>
      <c r="O219" s="29"/>
      <c r="P219" s="29"/>
      <c r="Q219" s="30"/>
      <c r="R219" s="2"/>
      <c r="S219" s="83"/>
      <c r="T219" s="23" t="str">
        <f>$E$43</f>
        <v>&gt;56 passengers</v>
      </c>
      <c r="U219" s="28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30"/>
      <c r="AG219" s="2"/>
      <c r="AH219" s="83"/>
      <c r="AI219" s="23" t="str">
        <f>$E$43</f>
        <v>&gt;56 passengers</v>
      </c>
      <c r="AJ219" s="4">
        <f t="shared" si="141"/>
        <v>0</v>
      </c>
      <c r="AK219" s="5">
        <f t="shared" si="130"/>
        <v>0</v>
      </c>
      <c r="AL219" s="5">
        <f t="shared" si="131"/>
        <v>0</v>
      </c>
      <c r="AM219" s="5">
        <f t="shared" si="132"/>
        <v>0</v>
      </c>
      <c r="AN219" s="5">
        <f t="shared" si="133"/>
        <v>0</v>
      </c>
      <c r="AO219" s="5">
        <f t="shared" si="134"/>
        <v>0</v>
      </c>
      <c r="AP219" s="5">
        <f t="shared" si="135"/>
        <v>0</v>
      </c>
      <c r="AQ219" s="5">
        <f t="shared" si="136"/>
        <v>0</v>
      </c>
      <c r="AR219" s="5">
        <f t="shared" si="137"/>
        <v>0</v>
      </c>
      <c r="AS219" s="5">
        <f t="shared" si="138"/>
        <v>0</v>
      </c>
      <c r="AT219" s="5">
        <f t="shared" si="139"/>
        <v>0</v>
      </c>
      <c r="AU219" s="6">
        <f t="shared" si="140"/>
        <v>0</v>
      </c>
    </row>
    <row r="220" spans="1:47" x14ac:dyDescent="0.25">
      <c r="A220" s="48">
        <f>CHK!G220</f>
        <v>0</v>
      </c>
      <c r="B220" s="48">
        <f>CHK!H220</f>
        <v>0</v>
      </c>
      <c r="C220" s="48" t="str">
        <f>CHK!I220</f>
        <v>OK</v>
      </c>
      <c r="D220" s="81" t="str">
        <f>$D$44</f>
        <v>Equipment</v>
      </c>
      <c r="E220" s="23" t="str">
        <f>$E$44</f>
        <v>Light Equipment - Dumper&amp;Agriculture</v>
      </c>
      <c r="F220" s="28"/>
      <c r="G220" s="29"/>
      <c r="H220" s="29"/>
      <c r="I220" s="29"/>
      <c r="J220" s="29"/>
      <c r="K220" s="29"/>
      <c r="L220" s="29"/>
      <c r="M220" s="29"/>
      <c r="N220" s="29"/>
      <c r="O220" s="29"/>
      <c r="P220" s="29"/>
      <c r="Q220" s="30"/>
      <c r="R220" s="2"/>
      <c r="S220" s="81" t="str">
        <f>$D$44</f>
        <v>Equipment</v>
      </c>
      <c r="T220" s="23" t="str">
        <f>$E$44</f>
        <v>Light Equipment - Dumper&amp;Agriculture</v>
      </c>
      <c r="U220" s="28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30"/>
      <c r="AG220" s="2"/>
      <c r="AH220" s="81" t="str">
        <f>$D$44</f>
        <v>Equipment</v>
      </c>
      <c r="AI220" s="23" t="str">
        <f>$E$44</f>
        <v>Light Equipment - Dumper&amp;Agriculture</v>
      </c>
      <c r="AJ220" s="7">
        <f t="shared" si="141"/>
        <v>0</v>
      </c>
      <c r="AK220" s="8">
        <f t="shared" si="130"/>
        <v>0</v>
      </c>
      <c r="AL220" s="8">
        <f t="shared" si="131"/>
        <v>0</v>
      </c>
      <c r="AM220" s="8">
        <f t="shared" si="132"/>
        <v>0</v>
      </c>
      <c r="AN220" s="8">
        <f t="shared" si="133"/>
        <v>0</v>
      </c>
      <c r="AO220" s="8">
        <f t="shared" si="134"/>
        <v>0</v>
      </c>
      <c r="AP220" s="8">
        <f t="shared" si="135"/>
        <v>0</v>
      </c>
      <c r="AQ220" s="8">
        <f t="shared" si="136"/>
        <v>0</v>
      </c>
      <c r="AR220" s="8">
        <f t="shared" si="137"/>
        <v>0</v>
      </c>
      <c r="AS220" s="8">
        <f t="shared" si="138"/>
        <v>0</v>
      </c>
      <c r="AT220" s="8">
        <f t="shared" si="139"/>
        <v>0</v>
      </c>
      <c r="AU220" s="9">
        <f t="shared" si="140"/>
        <v>0</v>
      </c>
    </row>
    <row r="221" spans="1:47" x14ac:dyDescent="0.25">
      <c r="A221" s="48">
        <f>CHK!G221</f>
        <v>0</v>
      </c>
      <c r="B221" s="48">
        <f>CHK!H221</f>
        <v>0</v>
      </c>
      <c r="C221" s="48" t="str">
        <f>CHK!I221</f>
        <v>OK</v>
      </c>
      <c r="D221" s="82"/>
      <c r="E221" s="23" t="str">
        <f>$E$45</f>
        <v>Light Equipment - Private Forklift</v>
      </c>
      <c r="F221" s="28"/>
      <c r="G221" s="29"/>
      <c r="H221" s="29"/>
      <c r="I221" s="29"/>
      <c r="J221" s="29"/>
      <c r="K221" s="29"/>
      <c r="L221" s="29"/>
      <c r="M221" s="29"/>
      <c r="N221" s="29"/>
      <c r="O221" s="29"/>
      <c r="P221" s="29"/>
      <c r="Q221" s="30"/>
      <c r="R221" s="2"/>
      <c r="S221" s="82"/>
      <c r="T221" s="23" t="str">
        <f>$E$45</f>
        <v>Light Equipment - Private Forklift</v>
      </c>
      <c r="U221" s="28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30"/>
      <c r="AG221" s="2"/>
      <c r="AH221" s="82"/>
      <c r="AI221" s="23" t="str">
        <f>$E$45</f>
        <v>Light Equipment - Private Forklift</v>
      </c>
      <c r="AJ221" s="7">
        <f t="shared" si="141"/>
        <v>0</v>
      </c>
      <c r="AK221" s="8">
        <f t="shared" si="130"/>
        <v>0</v>
      </c>
      <c r="AL221" s="8">
        <f t="shared" si="131"/>
        <v>0</v>
      </c>
      <c r="AM221" s="8">
        <f t="shared" si="132"/>
        <v>0</v>
      </c>
      <c r="AN221" s="8">
        <f t="shared" si="133"/>
        <v>0</v>
      </c>
      <c r="AO221" s="8">
        <f t="shared" si="134"/>
        <v>0</v>
      </c>
      <c r="AP221" s="8">
        <f t="shared" si="135"/>
        <v>0</v>
      </c>
      <c r="AQ221" s="8">
        <f t="shared" si="136"/>
        <v>0</v>
      </c>
      <c r="AR221" s="8">
        <f t="shared" si="137"/>
        <v>0</v>
      </c>
      <c r="AS221" s="8">
        <f t="shared" si="138"/>
        <v>0</v>
      </c>
      <c r="AT221" s="8">
        <f t="shared" si="139"/>
        <v>0</v>
      </c>
      <c r="AU221" s="9">
        <f t="shared" si="140"/>
        <v>0</v>
      </c>
    </row>
    <row r="222" spans="1:47" x14ac:dyDescent="0.25">
      <c r="A222" s="48">
        <f>CHK!G222</f>
        <v>0</v>
      </c>
      <c r="B222" s="48">
        <f>CHK!H222</f>
        <v>0</v>
      </c>
      <c r="C222" s="48" t="str">
        <f>CHK!I222</f>
        <v>OK</v>
      </c>
      <c r="D222" s="82"/>
      <c r="E222" s="23" t="str">
        <f>$E$46</f>
        <v>Light Equipment - Commercial Forklift</v>
      </c>
      <c r="F222" s="28"/>
      <c r="G222" s="29"/>
      <c r="H222" s="29"/>
      <c r="I222" s="29"/>
      <c r="J222" s="29"/>
      <c r="K222" s="29"/>
      <c r="L222" s="29"/>
      <c r="M222" s="29"/>
      <c r="N222" s="29"/>
      <c r="O222" s="29"/>
      <c r="P222" s="29"/>
      <c r="Q222" s="30"/>
      <c r="R222" s="2"/>
      <c r="S222" s="82"/>
      <c r="T222" s="23" t="str">
        <f>$E$46</f>
        <v>Light Equipment - Commercial Forklift</v>
      </c>
      <c r="U222" s="28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30"/>
      <c r="AG222" s="2"/>
      <c r="AH222" s="82"/>
      <c r="AI222" s="23" t="str">
        <f>$E$46</f>
        <v>Light Equipment - Commercial Forklift</v>
      </c>
      <c r="AJ222" s="7">
        <f t="shared" si="141"/>
        <v>0</v>
      </c>
      <c r="AK222" s="8">
        <f t="shared" si="130"/>
        <v>0</v>
      </c>
      <c r="AL222" s="8">
        <f t="shared" si="131"/>
        <v>0</v>
      </c>
      <c r="AM222" s="8">
        <f t="shared" si="132"/>
        <v>0</v>
      </c>
      <c r="AN222" s="8">
        <f t="shared" si="133"/>
        <v>0</v>
      </c>
      <c r="AO222" s="8">
        <f t="shared" si="134"/>
        <v>0</v>
      </c>
      <c r="AP222" s="8">
        <f t="shared" si="135"/>
        <v>0</v>
      </c>
      <c r="AQ222" s="8">
        <f t="shared" si="136"/>
        <v>0</v>
      </c>
      <c r="AR222" s="8">
        <f t="shared" si="137"/>
        <v>0</v>
      </c>
      <c r="AS222" s="8">
        <f t="shared" si="138"/>
        <v>0</v>
      </c>
      <c r="AT222" s="8">
        <f t="shared" si="139"/>
        <v>0</v>
      </c>
      <c r="AU222" s="9">
        <f t="shared" si="140"/>
        <v>0</v>
      </c>
    </row>
    <row r="223" spans="1:47" x14ac:dyDescent="0.25">
      <c r="A223" s="48">
        <f>CHK!G223</f>
        <v>0</v>
      </c>
      <c r="B223" s="48">
        <f>CHK!H223</f>
        <v>0</v>
      </c>
      <c r="C223" s="48" t="str">
        <f>CHK!I223</f>
        <v>OK</v>
      </c>
      <c r="D223" s="82"/>
      <c r="E223" s="23" t="str">
        <f>$E$47</f>
        <v>Heavy Vehicle - Private</v>
      </c>
      <c r="F223" s="28"/>
      <c r="G223" s="29"/>
      <c r="H223" s="29"/>
      <c r="I223" s="29"/>
      <c r="J223" s="29"/>
      <c r="K223" s="29"/>
      <c r="L223" s="29"/>
      <c r="M223" s="29"/>
      <c r="N223" s="29"/>
      <c r="O223" s="29"/>
      <c r="P223" s="29"/>
      <c r="Q223" s="30"/>
      <c r="R223" s="2"/>
      <c r="S223" s="82"/>
      <c r="T223" s="23" t="str">
        <f>$E$47</f>
        <v>Heavy Vehicle - Private</v>
      </c>
      <c r="U223" s="28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30"/>
      <c r="AG223" s="2"/>
      <c r="AH223" s="82"/>
      <c r="AI223" s="23" t="str">
        <f>$E$47</f>
        <v>Heavy Vehicle - Private</v>
      </c>
      <c r="AJ223" s="7">
        <f t="shared" si="141"/>
        <v>0</v>
      </c>
      <c r="AK223" s="8">
        <f t="shared" si="130"/>
        <v>0</v>
      </c>
      <c r="AL223" s="8">
        <f t="shared" si="131"/>
        <v>0</v>
      </c>
      <c r="AM223" s="8">
        <f t="shared" si="132"/>
        <v>0</v>
      </c>
      <c r="AN223" s="8">
        <f t="shared" si="133"/>
        <v>0</v>
      </c>
      <c r="AO223" s="8">
        <f t="shared" si="134"/>
        <v>0</v>
      </c>
      <c r="AP223" s="8">
        <f t="shared" si="135"/>
        <v>0</v>
      </c>
      <c r="AQ223" s="8">
        <f t="shared" si="136"/>
        <v>0</v>
      </c>
      <c r="AR223" s="8">
        <f t="shared" si="137"/>
        <v>0</v>
      </c>
      <c r="AS223" s="8">
        <f t="shared" si="138"/>
        <v>0</v>
      </c>
      <c r="AT223" s="8">
        <f t="shared" si="139"/>
        <v>0</v>
      </c>
      <c r="AU223" s="9">
        <f t="shared" si="140"/>
        <v>0</v>
      </c>
    </row>
    <row r="224" spans="1:47" x14ac:dyDescent="0.25">
      <c r="A224" s="48">
        <f>CHK!G224</f>
        <v>0</v>
      </c>
      <c r="B224" s="48">
        <f>CHK!H224</f>
        <v>0</v>
      </c>
      <c r="C224" s="48" t="str">
        <f>CHK!I224</f>
        <v>OK</v>
      </c>
      <c r="D224" s="83"/>
      <c r="E224" s="24" t="str">
        <f>$E$48</f>
        <v>Heavy Vehicle - Commercial</v>
      </c>
      <c r="F224" s="28"/>
      <c r="G224" s="29"/>
      <c r="H224" s="29"/>
      <c r="I224" s="29"/>
      <c r="J224" s="29"/>
      <c r="K224" s="29"/>
      <c r="L224" s="29"/>
      <c r="M224" s="29"/>
      <c r="N224" s="29"/>
      <c r="O224" s="29"/>
      <c r="P224" s="29"/>
      <c r="Q224" s="30"/>
      <c r="R224" s="2"/>
      <c r="S224" s="83"/>
      <c r="T224" s="23" t="str">
        <f>$E$48</f>
        <v>Heavy Vehicle - Commercial</v>
      </c>
      <c r="U224" s="28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30"/>
      <c r="AG224" s="2"/>
      <c r="AH224" s="83"/>
      <c r="AI224" s="23" t="str">
        <f>$E$48</f>
        <v>Heavy Vehicle - Commercial</v>
      </c>
      <c r="AJ224" s="7">
        <f t="shared" si="141"/>
        <v>0</v>
      </c>
      <c r="AK224" s="8">
        <f t="shared" si="130"/>
        <v>0</v>
      </c>
      <c r="AL224" s="8">
        <f t="shared" si="131"/>
        <v>0</v>
      </c>
      <c r="AM224" s="8">
        <f t="shared" si="132"/>
        <v>0</v>
      </c>
      <c r="AN224" s="8">
        <f t="shared" si="133"/>
        <v>0</v>
      </c>
      <c r="AO224" s="8">
        <f t="shared" si="134"/>
        <v>0</v>
      </c>
      <c r="AP224" s="8">
        <f t="shared" si="135"/>
        <v>0</v>
      </c>
      <c r="AQ224" s="8">
        <f t="shared" si="136"/>
        <v>0</v>
      </c>
      <c r="AR224" s="8">
        <f t="shared" si="137"/>
        <v>0</v>
      </c>
      <c r="AS224" s="8">
        <f t="shared" si="138"/>
        <v>0</v>
      </c>
      <c r="AT224" s="8">
        <f t="shared" si="139"/>
        <v>0</v>
      </c>
      <c r="AU224" s="9">
        <f t="shared" si="140"/>
        <v>0</v>
      </c>
    </row>
    <row r="225" spans="1:47" x14ac:dyDescent="0.25">
      <c r="A225" s="48">
        <f>CHK!G225</f>
        <v>0</v>
      </c>
      <c r="B225" s="48">
        <f>CHK!H225</f>
        <v>0</v>
      </c>
      <c r="C225" s="48" t="str">
        <f>CHK!I225</f>
        <v>OK</v>
      </c>
      <c r="D225" s="81" t="str">
        <f>$D$49</f>
        <v>Motorcycle</v>
      </c>
      <c r="E225" s="24" t="str">
        <f>$E$49</f>
        <v>&lt;200 CC</v>
      </c>
      <c r="F225" s="28"/>
      <c r="G225" s="29"/>
      <c r="H225" s="29"/>
      <c r="I225" s="29"/>
      <c r="J225" s="29"/>
      <c r="K225" s="29"/>
      <c r="L225" s="29"/>
      <c r="M225" s="29"/>
      <c r="N225" s="29"/>
      <c r="O225" s="29"/>
      <c r="P225" s="29"/>
      <c r="Q225" s="30"/>
      <c r="R225" s="2"/>
      <c r="S225" s="81" t="str">
        <f>$D$49</f>
        <v>Motorcycle</v>
      </c>
      <c r="T225" s="23" t="str">
        <f>$E$49</f>
        <v>&lt;200 CC</v>
      </c>
      <c r="U225" s="28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30"/>
      <c r="AG225" s="2"/>
      <c r="AH225" s="81" t="str">
        <f>$D$49</f>
        <v>Motorcycle</v>
      </c>
      <c r="AI225" s="23" t="str">
        <f>$E$49</f>
        <v>&lt;200 CC</v>
      </c>
      <c r="AJ225" s="7">
        <f t="shared" si="141"/>
        <v>0</v>
      </c>
      <c r="AK225" s="8">
        <f t="shared" si="130"/>
        <v>0</v>
      </c>
      <c r="AL225" s="8">
        <f t="shared" si="131"/>
        <v>0</v>
      </c>
      <c r="AM225" s="8">
        <f t="shared" si="132"/>
        <v>0</v>
      </c>
      <c r="AN225" s="8">
        <f t="shared" si="133"/>
        <v>0</v>
      </c>
      <c r="AO225" s="8">
        <f t="shared" si="134"/>
        <v>0</v>
      </c>
      <c r="AP225" s="8">
        <f t="shared" si="135"/>
        <v>0</v>
      </c>
      <c r="AQ225" s="8">
        <f t="shared" si="136"/>
        <v>0</v>
      </c>
      <c r="AR225" s="8">
        <f t="shared" si="137"/>
        <v>0</v>
      </c>
      <c r="AS225" s="8">
        <f t="shared" si="138"/>
        <v>0</v>
      </c>
      <c r="AT225" s="8">
        <f t="shared" si="139"/>
        <v>0</v>
      </c>
      <c r="AU225" s="9">
        <f t="shared" si="140"/>
        <v>0</v>
      </c>
    </row>
    <row r="226" spans="1:47" x14ac:dyDescent="0.25">
      <c r="A226" s="48">
        <f>CHK!G226</f>
        <v>0</v>
      </c>
      <c r="B226" s="48">
        <f>CHK!H226</f>
        <v>0</v>
      </c>
      <c r="C226" s="48" t="str">
        <f>CHK!I226</f>
        <v>OK</v>
      </c>
      <c r="D226" s="83"/>
      <c r="E226" s="24" t="str">
        <f>$E$50</f>
        <v>&gt;200 CC</v>
      </c>
      <c r="F226" s="28"/>
      <c r="G226" s="29"/>
      <c r="H226" s="29"/>
      <c r="I226" s="29"/>
      <c r="J226" s="29"/>
      <c r="K226" s="29"/>
      <c r="L226" s="29"/>
      <c r="M226" s="29"/>
      <c r="N226" s="29"/>
      <c r="O226" s="29"/>
      <c r="P226" s="29"/>
      <c r="Q226" s="30"/>
      <c r="R226" s="2"/>
      <c r="S226" s="83"/>
      <c r="T226" s="23" t="str">
        <f>$E$50</f>
        <v>&gt;200 CC</v>
      </c>
      <c r="U226" s="28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30"/>
      <c r="AG226" s="2"/>
      <c r="AH226" s="83"/>
      <c r="AI226" s="23" t="str">
        <f>$E$50</f>
        <v>&gt;200 CC</v>
      </c>
      <c r="AJ226" s="7">
        <f t="shared" si="141"/>
        <v>0</v>
      </c>
      <c r="AK226" s="8">
        <f t="shared" si="130"/>
        <v>0</v>
      </c>
      <c r="AL226" s="8">
        <f t="shared" si="131"/>
        <v>0</v>
      </c>
      <c r="AM226" s="8">
        <f t="shared" si="132"/>
        <v>0</v>
      </c>
      <c r="AN226" s="8">
        <f t="shared" si="133"/>
        <v>0</v>
      </c>
      <c r="AO226" s="8">
        <f t="shared" si="134"/>
        <v>0</v>
      </c>
      <c r="AP226" s="8">
        <f t="shared" si="135"/>
        <v>0</v>
      </c>
      <c r="AQ226" s="8">
        <f t="shared" si="136"/>
        <v>0</v>
      </c>
      <c r="AR226" s="8">
        <f t="shared" si="137"/>
        <v>0</v>
      </c>
      <c r="AS226" s="8">
        <f t="shared" si="138"/>
        <v>0</v>
      </c>
      <c r="AT226" s="8">
        <f t="shared" si="139"/>
        <v>0</v>
      </c>
      <c r="AU226" s="9">
        <f t="shared" si="140"/>
        <v>0</v>
      </c>
    </row>
    <row r="227" spans="1:47" x14ac:dyDescent="0.25">
      <c r="A227" s="48">
        <f>CHK!G227</f>
        <v>0</v>
      </c>
      <c r="B227" s="48">
        <f>CHK!H227</f>
        <v>0</v>
      </c>
      <c r="C227" s="48" t="str">
        <f>CHK!I227</f>
        <v>OK</v>
      </c>
      <c r="D227" s="25" t="str">
        <f>$D$51</f>
        <v>Others</v>
      </c>
      <c r="E227" s="26"/>
      <c r="F227" s="28"/>
      <c r="G227" s="29"/>
      <c r="H227" s="29"/>
      <c r="I227" s="29"/>
      <c r="J227" s="29"/>
      <c r="K227" s="29"/>
      <c r="L227" s="29"/>
      <c r="M227" s="29"/>
      <c r="N227" s="29"/>
      <c r="O227" s="29"/>
      <c r="P227" s="29"/>
      <c r="Q227" s="30"/>
      <c r="R227" s="2"/>
      <c r="S227" s="25" t="str">
        <f>$D$51</f>
        <v>Others</v>
      </c>
      <c r="T227" s="26"/>
      <c r="U227" s="28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30"/>
      <c r="AG227" s="2"/>
      <c r="AH227" s="25" t="str">
        <f>$D$51</f>
        <v>Others</v>
      </c>
      <c r="AI227" s="26"/>
      <c r="AJ227" s="7">
        <f t="shared" si="141"/>
        <v>0</v>
      </c>
      <c r="AK227" s="8">
        <f t="shared" si="130"/>
        <v>0</v>
      </c>
      <c r="AL227" s="8">
        <f t="shared" si="131"/>
        <v>0</v>
      </c>
      <c r="AM227" s="8">
        <f t="shared" si="132"/>
        <v>0</v>
      </c>
      <c r="AN227" s="8">
        <f t="shared" si="133"/>
        <v>0</v>
      </c>
      <c r="AO227" s="8">
        <f t="shared" si="134"/>
        <v>0</v>
      </c>
      <c r="AP227" s="8">
        <f t="shared" si="135"/>
        <v>0</v>
      </c>
      <c r="AQ227" s="8">
        <f t="shared" si="136"/>
        <v>0</v>
      </c>
      <c r="AR227" s="8">
        <f t="shared" si="137"/>
        <v>0</v>
      </c>
      <c r="AS227" s="8">
        <f t="shared" si="138"/>
        <v>0</v>
      </c>
      <c r="AT227" s="8">
        <f t="shared" si="139"/>
        <v>0</v>
      </c>
      <c r="AU227" s="9">
        <f t="shared" si="140"/>
        <v>0</v>
      </c>
    </row>
    <row r="228" spans="1:47" x14ac:dyDescent="0.25">
      <c r="A228" s="48">
        <f>CHK!G228</f>
        <v>0</v>
      </c>
      <c r="B228" s="48">
        <f>CHK!H228</f>
        <v>0</v>
      </c>
      <c r="C228" s="48">
        <f>CHK!I228</f>
        <v>0</v>
      </c>
      <c r="D228" s="15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15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15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</row>
    <row r="229" spans="1:47" ht="15" customHeight="1" x14ac:dyDescent="0.25">
      <c r="A229" s="48">
        <f>CHK!G229</f>
        <v>0</v>
      </c>
      <c r="B229" s="48">
        <f>CHK!H229</f>
        <v>0</v>
      </c>
      <c r="C229" s="48">
        <f>CHK!I229</f>
        <v>0</v>
      </c>
      <c r="D229" s="18" t="s">
        <v>40</v>
      </c>
      <c r="E229" s="19"/>
      <c r="F229" s="32" t="str">
        <f>$F$9</f>
        <v>إجمالي الأقساط (Gross Premiums)</v>
      </c>
      <c r="G229" s="32"/>
      <c r="H229" s="32"/>
      <c r="I229" s="32" t="str">
        <f>F229</f>
        <v>إجمالي الأقساط (Gross Premiums)</v>
      </c>
      <c r="J229" s="32"/>
      <c r="K229" s="32"/>
      <c r="L229" s="32" t="str">
        <f>F229</f>
        <v>إجمالي الأقساط (Gross Premiums)</v>
      </c>
      <c r="M229" s="32"/>
      <c r="N229" s="32"/>
      <c r="O229" s="32" t="str">
        <f>F229</f>
        <v>إجمالي الأقساط (Gross Premiums)</v>
      </c>
      <c r="P229" s="32"/>
      <c r="Q229" s="32"/>
      <c r="R229" s="2"/>
      <c r="S229" s="18" t="str">
        <f>D229</f>
        <v>Ajman</v>
      </c>
      <c r="T229" s="19"/>
      <c r="U229" s="32" t="str">
        <f>$U$9</f>
        <v>عدد السيارات في كل فئة ( Number of Vehicles per category)</v>
      </c>
      <c r="V229" s="32"/>
      <c r="W229" s="32"/>
      <c r="X229" s="32" t="str">
        <f>U229</f>
        <v>عدد السيارات في كل فئة ( Number of Vehicles per category)</v>
      </c>
      <c r="Y229" s="32"/>
      <c r="Z229" s="32"/>
      <c r="AA229" s="32" t="str">
        <f>U229</f>
        <v>عدد السيارات في كل فئة ( Number of Vehicles per category)</v>
      </c>
      <c r="AB229" s="32"/>
      <c r="AC229" s="32"/>
      <c r="AD229" s="32" t="str">
        <f>U229</f>
        <v>عدد السيارات في كل فئة ( Number of Vehicles per category)</v>
      </c>
      <c r="AE229" s="32"/>
      <c r="AF229" s="32"/>
      <c r="AG229" s="2"/>
      <c r="AH229" s="18" t="str">
        <f>D229</f>
        <v>Ajman</v>
      </c>
      <c r="AI229" s="19"/>
      <c r="AJ229" s="32" t="str">
        <f>$AJ$9</f>
        <v xml:space="preserve">متوسط الأسعار المطبقة خلال شهر ( Average premiums applied within a month) </v>
      </c>
      <c r="AK229" s="32"/>
      <c r="AL229" s="32"/>
      <c r="AM229" s="32" t="str">
        <f>AJ229</f>
        <v xml:space="preserve">متوسط الأسعار المطبقة خلال شهر ( Average premiums applied within a month) </v>
      </c>
      <c r="AN229" s="32"/>
      <c r="AO229" s="32"/>
      <c r="AP229" s="32" t="str">
        <f>AJ229</f>
        <v xml:space="preserve">متوسط الأسعار المطبقة خلال شهر ( Average premiums applied within a month) </v>
      </c>
      <c r="AQ229" s="32"/>
      <c r="AR229" s="32"/>
      <c r="AS229" s="32" t="str">
        <f>AJ229</f>
        <v xml:space="preserve">متوسط الأسعار المطبقة خلال شهر ( Average premiums applied within a month) </v>
      </c>
      <c r="AT229" s="32"/>
      <c r="AU229" s="32"/>
    </row>
    <row r="230" spans="1:47" x14ac:dyDescent="0.25">
      <c r="A230" s="48">
        <f>CHK!G230</f>
        <v>0</v>
      </c>
      <c r="B230" s="48">
        <f>CHK!H230</f>
        <v>0</v>
      </c>
      <c r="C230" s="48">
        <f>CHK!I230</f>
        <v>0</v>
      </c>
      <c r="D230" s="84" t="s">
        <v>0</v>
      </c>
      <c r="E230" s="85"/>
      <c r="F230" s="20">
        <f>$F$10</f>
        <v>43739</v>
      </c>
      <c r="G230" s="21">
        <f>$G$10</f>
        <v>43770</v>
      </c>
      <c r="H230" s="21">
        <f>$H$10</f>
        <v>43800</v>
      </c>
      <c r="I230" s="21">
        <f>$I$10</f>
        <v>43556</v>
      </c>
      <c r="J230" s="21">
        <f>$J$10</f>
        <v>43586</v>
      </c>
      <c r="K230" s="21">
        <f>$K$10</f>
        <v>43617</v>
      </c>
      <c r="L230" s="21">
        <f>$L$10</f>
        <v>43647</v>
      </c>
      <c r="M230" s="21">
        <f>$M$10</f>
        <v>43678</v>
      </c>
      <c r="N230" s="21">
        <f>$N$10</f>
        <v>43709</v>
      </c>
      <c r="O230" s="21">
        <f>$O$10</f>
        <v>43739</v>
      </c>
      <c r="P230" s="21">
        <f>$P$10</f>
        <v>43770</v>
      </c>
      <c r="Q230" s="22">
        <f>$Q$10</f>
        <v>43800</v>
      </c>
      <c r="R230" s="2"/>
      <c r="S230" s="84" t="s">
        <v>0</v>
      </c>
      <c r="T230" s="85"/>
      <c r="U230" s="20">
        <f>$F$10</f>
        <v>43739</v>
      </c>
      <c r="V230" s="21">
        <f>$G$10</f>
        <v>43770</v>
      </c>
      <c r="W230" s="21">
        <f>$H$10</f>
        <v>43800</v>
      </c>
      <c r="X230" s="21">
        <f>$I$10</f>
        <v>43556</v>
      </c>
      <c r="Y230" s="21">
        <f>$J$10</f>
        <v>43586</v>
      </c>
      <c r="Z230" s="21">
        <f>$K$10</f>
        <v>43617</v>
      </c>
      <c r="AA230" s="21">
        <f>$L$10</f>
        <v>43647</v>
      </c>
      <c r="AB230" s="21">
        <f>$M$10</f>
        <v>43678</v>
      </c>
      <c r="AC230" s="21">
        <f>$N$10</f>
        <v>43709</v>
      </c>
      <c r="AD230" s="21">
        <f>$O$10</f>
        <v>43739</v>
      </c>
      <c r="AE230" s="21">
        <f>$P$10</f>
        <v>43770</v>
      </c>
      <c r="AF230" s="22">
        <f>$Q$10</f>
        <v>43800</v>
      </c>
      <c r="AG230" s="2"/>
      <c r="AH230" s="84" t="s">
        <v>0</v>
      </c>
      <c r="AI230" s="85"/>
      <c r="AJ230" s="20">
        <f>$F$10</f>
        <v>43739</v>
      </c>
      <c r="AK230" s="21">
        <f>$G$10</f>
        <v>43770</v>
      </c>
      <c r="AL230" s="21">
        <f>$H$10</f>
        <v>43800</v>
      </c>
      <c r="AM230" s="21">
        <f>$I$10</f>
        <v>43556</v>
      </c>
      <c r="AN230" s="21">
        <f>$J$10</f>
        <v>43586</v>
      </c>
      <c r="AO230" s="21">
        <f>$K$10</f>
        <v>43617</v>
      </c>
      <c r="AP230" s="21">
        <f>$L$10</f>
        <v>43647</v>
      </c>
      <c r="AQ230" s="21">
        <f>$M$10</f>
        <v>43678</v>
      </c>
      <c r="AR230" s="21">
        <f>$N$10</f>
        <v>43709</v>
      </c>
      <c r="AS230" s="21">
        <f>$O$10</f>
        <v>43739</v>
      </c>
      <c r="AT230" s="21">
        <f>$P$10</f>
        <v>43770</v>
      </c>
      <c r="AU230" s="22">
        <f>$Q$10</f>
        <v>43800</v>
      </c>
    </row>
    <row r="231" spans="1:47" x14ac:dyDescent="0.25">
      <c r="A231" s="48">
        <f>CHK!G231</f>
        <v>0</v>
      </c>
      <c r="B231" s="48">
        <f>CHK!H231</f>
        <v>0</v>
      </c>
      <c r="C231" s="48" t="str">
        <f>CHK!I231</f>
        <v>OK</v>
      </c>
      <c r="D231" s="81" t="str">
        <f>$D$11</f>
        <v>Salon- Private</v>
      </c>
      <c r="E231" s="23" t="str">
        <f>$E$11</f>
        <v>4 Cylinder</v>
      </c>
      <c r="F231" s="28"/>
      <c r="G231" s="29"/>
      <c r="H231" s="29"/>
      <c r="I231" s="29"/>
      <c r="J231" s="29"/>
      <c r="K231" s="29"/>
      <c r="L231" s="29"/>
      <c r="M231" s="29"/>
      <c r="N231" s="29"/>
      <c r="O231" s="29"/>
      <c r="P231" s="29"/>
      <c r="Q231" s="30"/>
      <c r="R231" s="2"/>
      <c r="S231" s="81" t="str">
        <f>$D$11</f>
        <v>Salon- Private</v>
      </c>
      <c r="T231" s="23" t="str">
        <f>$E$11</f>
        <v>4 Cylinder</v>
      </c>
      <c r="U231" s="28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30"/>
      <c r="AG231" s="2"/>
      <c r="AH231" s="81" t="str">
        <f>$D$11</f>
        <v>Salon- Private</v>
      </c>
      <c r="AI231" s="23" t="str">
        <f>$E$11</f>
        <v>4 Cylinder</v>
      </c>
      <c r="AJ231" s="4">
        <f>IFERROR(F231/U231,0)</f>
        <v>0</v>
      </c>
      <c r="AK231" s="5">
        <f t="shared" ref="AK231:AK271" si="142">IFERROR(G231/V231,0)</f>
        <v>0</v>
      </c>
      <c r="AL231" s="5">
        <f t="shared" ref="AL231:AL271" si="143">IFERROR(H231/W231,0)</f>
        <v>0</v>
      </c>
      <c r="AM231" s="5">
        <f t="shared" ref="AM231:AM271" si="144">IFERROR(I231/X231,0)</f>
        <v>0</v>
      </c>
      <c r="AN231" s="5">
        <f t="shared" ref="AN231:AN271" si="145">IFERROR(J231/Y231,0)</f>
        <v>0</v>
      </c>
      <c r="AO231" s="5">
        <f t="shared" ref="AO231:AO271" si="146">IFERROR(K231/Z231,0)</f>
        <v>0</v>
      </c>
      <c r="AP231" s="5">
        <f t="shared" ref="AP231:AP271" si="147">IFERROR(L231/AA231,0)</f>
        <v>0</v>
      </c>
      <c r="AQ231" s="5">
        <f t="shared" ref="AQ231:AQ271" si="148">IFERROR(M231/AB231,0)</f>
        <v>0</v>
      </c>
      <c r="AR231" s="5">
        <f t="shared" ref="AR231:AR271" si="149">IFERROR(N231/AC231,0)</f>
        <v>0</v>
      </c>
      <c r="AS231" s="5">
        <f t="shared" ref="AS231:AS271" si="150">IFERROR(O231/AD231,0)</f>
        <v>0</v>
      </c>
      <c r="AT231" s="5">
        <f t="shared" ref="AT231:AT271" si="151">IFERROR(P231/AE231,0)</f>
        <v>0</v>
      </c>
      <c r="AU231" s="6">
        <f t="shared" ref="AU231:AU271" si="152">IFERROR(Q231/AF231,0)</f>
        <v>0</v>
      </c>
    </row>
    <row r="232" spans="1:47" x14ac:dyDescent="0.25">
      <c r="A232" s="48">
        <f>CHK!G232</f>
        <v>0</v>
      </c>
      <c r="B232" s="48">
        <f>CHK!H232</f>
        <v>0</v>
      </c>
      <c r="C232" s="48" t="str">
        <f>CHK!I232</f>
        <v>OK</v>
      </c>
      <c r="D232" s="82"/>
      <c r="E232" s="23" t="str">
        <f>$E$12</f>
        <v>6 Cylinder</v>
      </c>
      <c r="F232" s="28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30"/>
      <c r="R232" s="2"/>
      <c r="S232" s="82"/>
      <c r="T232" s="23" t="str">
        <f>$E$12</f>
        <v>6 Cylinder</v>
      </c>
      <c r="U232" s="28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30"/>
      <c r="AG232" s="2"/>
      <c r="AH232" s="82"/>
      <c r="AI232" s="23" t="str">
        <f>$E$12</f>
        <v>6 Cylinder</v>
      </c>
      <c r="AJ232" s="4">
        <f t="shared" ref="AJ232:AJ271" si="153">IFERROR(F232/U232,0)</f>
        <v>0</v>
      </c>
      <c r="AK232" s="5">
        <f t="shared" si="142"/>
        <v>0</v>
      </c>
      <c r="AL232" s="5">
        <f t="shared" si="143"/>
        <v>0</v>
      </c>
      <c r="AM232" s="5">
        <f t="shared" si="144"/>
        <v>0</v>
      </c>
      <c r="AN232" s="5">
        <f t="shared" si="145"/>
        <v>0</v>
      </c>
      <c r="AO232" s="5">
        <f t="shared" si="146"/>
        <v>0</v>
      </c>
      <c r="AP232" s="5">
        <f t="shared" si="147"/>
        <v>0</v>
      </c>
      <c r="AQ232" s="5">
        <f t="shared" si="148"/>
        <v>0</v>
      </c>
      <c r="AR232" s="5">
        <f t="shared" si="149"/>
        <v>0</v>
      </c>
      <c r="AS232" s="5">
        <f t="shared" si="150"/>
        <v>0</v>
      </c>
      <c r="AT232" s="5">
        <f t="shared" si="151"/>
        <v>0</v>
      </c>
      <c r="AU232" s="6">
        <f t="shared" si="152"/>
        <v>0</v>
      </c>
    </row>
    <row r="233" spans="1:47" x14ac:dyDescent="0.25">
      <c r="A233" s="48">
        <f>CHK!G233</f>
        <v>0</v>
      </c>
      <c r="B233" s="48">
        <f>CHK!H233</f>
        <v>0</v>
      </c>
      <c r="C233" s="48" t="str">
        <f>CHK!I233</f>
        <v>OK</v>
      </c>
      <c r="D233" s="82"/>
      <c r="E233" s="23" t="str">
        <f>$E$13</f>
        <v>8 Cylinder</v>
      </c>
      <c r="F233" s="28"/>
      <c r="G233" s="29"/>
      <c r="H233" s="29"/>
      <c r="I233" s="29"/>
      <c r="J233" s="29"/>
      <c r="K233" s="29"/>
      <c r="L233" s="29"/>
      <c r="M233" s="29"/>
      <c r="N233" s="29"/>
      <c r="O233" s="29"/>
      <c r="P233" s="29"/>
      <c r="Q233" s="30"/>
      <c r="R233" s="2"/>
      <c r="S233" s="82"/>
      <c r="T233" s="23" t="str">
        <f>$E$13</f>
        <v>8 Cylinder</v>
      </c>
      <c r="U233" s="28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30"/>
      <c r="AG233" s="2"/>
      <c r="AH233" s="82"/>
      <c r="AI233" s="23" t="str">
        <f>$E$13</f>
        <v>8 Cylinder</v>
      </c>
      <c r="AJ233" s="4">
        <f t="shared" si="153"/>
        <v>0</v>
      </c>
      <c r="AK233" s="5">
        <f t="shared" si="142"/>
        <v>0</v>
      </c>
      <c r="AL233" s="5">
        <f t="shared" si="143"/>
        <v>0</v>
      </c>
      <c r="AM233" s="5">
        <f t="shared" si="144"/>
        <v>0</v>
      </c>
      <c r="AN233" s="5">
        <f t="shared" si="145"/>
        <v>0</v>
      </c>
      <c r="AO233" s="5">
        <f t="shared" si="146"/>
        <v>0</v>
      </c>
      <c r="AP233" s="5">
        <f t="shared" si="147"/>
        <v>0</v>
      </c>
      <c r="AQ233" s="5">
        <f t="shared" si="148"/>
        <v>0</v>
      </c>
      <c r="AR233" s="5">
        <f t="shared" si="149"/>
        <v>0</v>
      </c>
      <c r="AS233" s="5">
        <f t="shared" si="150"/>
        <v>0</v>
      </c>
      <c r="AT233" s="5">
        <f t="shared" si="151"/>
        <v>0</v>
      </c>
      <c r="AU233" s="6">
        <f t="shared" si="152"/>
        <v>0</v>
      </c>
    </row>
    <row r="234" spans="1:47" x14ac:dyDescent="0.25">
      <c r="A234" s="48">
        <f>CHK!G234</f>
        <v>0</v>
      </c>
      <c r="B234" s="48">
        <f>CHK!H234</f>
        <v>0</v>
      </c>
      <c r="C234" s="48" t="str">
        <f>CHK!I234</f>
        <v>OK</v>
      </c>
      <c r="D234" s="83"/>
      <c r="E234" s="23" t="str">
        <f>$E$14</f>
        <v>&gt;8 Cylinders</v>
      </c>
      <c r="F234" s="28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30"/>
      <c r="R234" s="2"/>
      <c r="S234" s="83"/>
      <c r="T234" s="23" t="str">
        <f>$E$14</f>
        <v>&gt;8 Cylinders</v>
      </c>
      <c r="U234" s="28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30"/>
      <c r="AG234" s="2"/>
      <c r="AH234" s="83"/>
      <c r="AI234" s="23" t="str">
        <f>$E$14</f>
        <v>&gt;8 Cylinders</v>
      </c>
      <c r="AJ234" s="4">
        <f t="shared" si="153"/>
        <v>0</v>
      </c>
      <c r="AK234" s="5">
        <f t="shared" si="142"/>
        <v>0</v>
      </c>
      <c r="AL234" s="5">
        <f t="shared" si="143"/>
        <v>0</v>
      </c>
      <c r="AM234" s="5">
        <f t="shared" si="144"/>
        <v>0</v>
      </c>
      <c r="AN234" s="5">
        <f t="shared" si="145"/>
        <v>0</v>
      </c>
      <c r="AO234" s="5">
        <f t="shared" si="146"/>
        <v>0</v>
      </c>
      <c r="AP234" s="5">
        <f t="shared" si="147"/>
        <v>0</v>
      </c>
      <c r="AQ234" s="5">
        <f t="shared" si="148"/>
        <v>0</v>
      </c>
      <c r="AR234" s="5">
        <f t="shared" si="149"/>
        <v>0</v>
      </c>
      <c r="AS234" s="5">
        <f t="shared" si="150"/>
        <v>0</v>
      </c>
      <c r="AT234" s="5">
        <f t="shared" si="151"/>
        <v>0</v>
      </c>
      <c r="AU234" s="6">
        <f t="shared" si="152"/>
        <v>0</v>
      </c>
    </row>
    <row r="235" spans="1:47" ht="15.75" customHeight="1" x14ac:dyDescent="0.25">
      <c r="A235" s="48">
        <f>CHK!G235</f>
        <v>0</v>
      </c>
      <c r="B235" s="48">
        <f>CHK!H235</f>
        <v>0</v>
      </c>
      <c r="C235" s="48" t="str">
        <f>CHK!I235</f>
        <v>OK</v>
      </c>
      <c r="D235" s="81" t="str">
        <f>$D$15</f>
        <v>Salon - Commercial</v>
      </c>
      <c r="E235" s="23" t="str">
        <f>$E$15</f>
        <v>4 Cylinder</v>
      </c>
      <c r="F235" s="28"/>
      <c r="G235" s="29"/>
      <c r="H235" s="29"/>
      <c r="I235" s="29"/>
      <c r="J235" s="29"/>
      <c r="K235" s="29"/>
      <c r="L235" s="29"/>
      <c r="M235" s="29"/>
      <c r="N235" s="29"/>
      <c r="O235" s="29"/>
      <c r="P235" s="29"/>
      <c r="Q235" s="30"/>
      <c r="R235" s="2"/>
      <c r="S235" s="81" t="str">
        <f>$D$15</f>
        <v>Salon - Commercial</v>
      </c>
      <c r="T235" s="23" t="str">
        <f>$E$15</f>
        <v>4 Cylinder</v>
      </c>
      <c r="U235" s="28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30"/>
      <c r="AG235" s="2"/>
      <c r="AH235" s="81" t="str">
        <f>$D$15</f>
        <v>Salon - Commercial</v>
      </c>
      <c r="AI235" s="23" t="str">
        <f>$E$15</f>
        <v>4 Cylinder</v>
      </c>
      <c r="AJ235" s="4">
        <f t="shared" si="153"/>
        <v>0</v>
      </c>
      <c r="AK235" s="5">
        <f t="shared" si="142"/>
        <v>0</v>
      </c>
      <c r="AL235" s="5">
        <f t="shared" si="143"/>
        <v>0</v>
      </c>
      <c r="AM235" s="5">
        <f t="shared" si="144"/>
        <v>0</v>
      </c>
      <c r="AN235" s="5">
        <f t="shared" si="145"/>
        <v>0</v>
      </c>
      <c r="AO235" s="5">
        <f t="shared" si="146"/>
        <v>0</v>
      </c>
      <c r="AP235" s="5">
        <f t="shared" si="147"/>
        <v>0</v>
      </c>
      <c r="AQ235" s="5">
        <f t="shared" si="148"/>
        <v>0</v>
      </c>
      <c r="AR235" s="5">
        <f t="shared" si="149"/>
        <v>0</v>
      </c>
      <c r="AS235" s="5">
        <f t="shared" si="150"/>
        <v>0</v>
      </c>
      <c r="AT235" s="5">
        <f t="shared" si="151"/>
        <v>0</v>
      </c>
      <c r="AU235" s="6">
        <f t="shared" si="152"/>
        <v>0</v>
      </c>
    </row>
    <row r="236" spans="1:47" x14ac:dyDescent="0.25">
      <c r="A236" s="48">
        <f>CHK!G236</f>
        <v>0</v>
      </c>
      <c r="B236" s="48">
        <f>CHK!H236</f>
        <v>0</v>
      </c>
      <c r="C236" s="48" t="str">
        <f>CHK!I236</f>
        <v>OK</v>
      </c>
      <c r="D236" s="82"/>
      <c r="E236" s="23" t="str">
        <f>$E$16</f>
        <v>6 Cylinder</v>
      </c>
      <c r="F236" s="28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30"/>
      <c r="R236" s="2"/>
      <c r="S236" s="82"/>
      <c r="T236" s="23" t="str">
        <f>$E$16</f>
        <v>6 Cylinder</v>
      </c>
      <c r="U236" s="28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30"/>
      <c r="AG236" s="2"/>
      <c r="AH236" s="82"/>
      <c r="AI236" s="23" t="str">
        <f>$E$16</f>
        <v>6 Cylinder</v>
      </c>
      <c r="AJ236" s="4">
        <f t="shared" si="153"/>
        <v>0</v>
      </c>
      <c r="AK236" s="5">
        <f t="shared" si="142"/>
        <v>0</v>
      </c>
      <c r="AL236" s="5">
        <f t="shared" si="143"/>
        <v>0</v>
      </c>
      <c r="AM236" s="5">
        <f t="shared" si="144"/>
        <v>0</v>
      </c>
      <c r="AN236" s="5">
        <f t="shared" si="145"/>
        <v>0</v>
      </c>
      <c r="AO236" s="5">
        <f t="shared" si="146"/>
        <v>0</v>
      </c>
      <c r="AP236" s="5">
        <f t="shared" si="147"/>
        <v>0</v>
      </c>
      <c r="AQ236" s="5">
        <f t="shared" si="148"/>
        <v>0</v>
      </c>
      <c r="AR236" s="5">
        <f t="shared" si="149"/>
        <v>0</v>
      </c>
      <c r="AS236" s="5">
        <f t="shared" si="150"/>
        <v>0</v>
      </c>
      <c r="AT236" s="5">
        <f t="shared" si="151"/>
        <v>0</v>
      </c>
      <c r="AU236" s="6">
        <f t="shared" si="152"/>
        <v>0</v>
      </c>
    </row>
    <row r="237" spans="1:47" x14ac:dyDescent="0.25">
      <c r="A237" s="48">
        <f>CHK!G237</f>
        <v>0</v>
      </c>
      <c r="B237" s="48">
        <f>CHK!H237</f>
        <v>0</v>
      </c>
      <c r="C237" s="48" t="str">
        <f>CHK!I237</f>
        <v>OK</v>
      </c>
      <c r="D237" s="82"/>
      <c r="E237" s="23" t="str">
        <f>$E$17</f>
        <v>8 Cylinder</v>
      </c>
      <c r="F237" s="28"/>
      <c r="G237" s="29"/>
      <c r="H237" s="29"/>
      <c r="I237" s="29"/>
      <c r="J237" s="29"/>
      <c r="K237" s="29"/>
      <c r="L237" s="29"/>
      <c r="M237" s="29"/>
      <c r="N237" s="29"/>
      <c r="O237" s="29"/>
      <c r="P237" s="29"/>
      <c r="Q237" s="30"/>
      <c r="R237" s="2"/>
      <c r="S237" s="82"/>
      <c r="T237" s="23" t="str">
        <f>$E$17</f>
        <v>8 Cylinder</v>
      </c>
      <c r="U237" s="28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30"/>
      <c r="AG237" s="2"/>
      <c r="AH237" s="82"/>
      <c r="AI237" s="23" t="str">
        <f>$E$17</f>
        <v>8 Cylinder</v>
      </c>
      <c r="AJ237" s="4">
        <f t="shared" si="153"/>
        <v>0</v>
      </c>
      <c r="AK237" s="5">
        <f t="shared" si="142"/>
        <v>0</v>
      </c>
      <c r="AL237" s="5">
        <f t="shared" si="143"/>
        <v>0</v>
      </c>
      <c r="AM237" s="5">
        <f t="shared" si="144"/>
        <v>0</v>
      </c>
      <c r="AN237" s="5">
        <f t="shared" si="145"/>
        <v>0</v>
      </c>
      <c r="AO237" s="5">
        <f t="shared" si="146"/>
        <v>0</v>
      </c>
      <c r="AP237" s="5">
        <f t="shared" si="147"/>
        <v>0</v>
      </c>
      <c r="AQ237" s="5">
        <f t="shared" si="148"/>
        <v>0</v>
      </c>
      <c r="AR237" s="5">
        <f t="shared" si="149"/>
        <v>0</v>
      </c>
      <c r="AS237" s="5">
        <f t="shared" si="150"/>
        <v>0</v>
      </c>
      <c r="AT237" s="5">
        <f t="shared" si="151"/>
        <v>0</v>
      </c>
      <c r="AU237" s="6">
        <f t="shared" si="152"/>
        <v>0</v>
      </c>
    </row>
    <row r="238" spans="1:47" x14ac:dyDescent="0.25">
      <c r="A238" s="48">
        <f>CHK!G238</f>
        <v>0</v>
      </c>
      <c r="B238" s="48">
        <f>CHK!H238</f>
        <v>0</v>
      </c>
      <c r="C238" s="48" t="str">
        <f>CHK!I238</f>
        <v>OK</v>
      </c>
      <c r="D238" s="83"/>
      <c r="E238" s="23" t="str">
        <f>$E$18</f>
        <v>&gt;8 Cylinders</v>
      </c>
      <c r="F238" s="28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30"/>
      <c r="R238" s="2"/>
      <c r="S238" s="83"/>
      <c r="T238" s="23" t="str">
        <f>$E$18</f>
        <v>&gt;8 Cylinders</v>
      </c>
      <c r="U238" s="28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30"/>
      <c r="AG238" s="2"/>
      <c r="AH238" s="83"/>
      <c r="AI238" s="23" t="str">
        <f>$E$18</f>
        <v>&gt;8 Cylinders</v>
      </c>
      <c r="AJ238" s="4">
        <f t="shared" si="153"/>
        <v>0</v>
      </c>
      <c r="AK238" s="5">
        <f t="shared" si="142"/>
        <v>0</v>
      </c>
      <c r="AL238" s="5">
        <f t="shared" si="143"/>
        <v>0</v>
      </c>
      <c r="AM238" s="5">
        <f t="shared" si="144"/>
        <v>0</v>
      </c>
      <c r="AN238" s="5">
        <f t="shared" si="145"/>
        <v>0</v>
      </c>
      <c r="AO238" s="5">
        <f t="shared" si="146"/>
        <v>0</v>
      </c>
      <c r="AP238" s="5">
        <f t="shared" si="147"/>
        <v>0</v>
      </c>
      <c r="AQ238" s="5">
        <f t="shared" si="148"/>
        <v>0</v>
      </c>
      <c r="AR238" s="5">
        <f t="shared" si="149"/>
        <v>0</v>
      </c>
      <c r="AS238" s="5">
        <f t="shared" si="150"/>
        <v>0</v>
      </c>
      <c r="AT238" s="5">
        <f t="shared" si="151"/>
        <v>0</v>
      </c>
      <c r="AU238" s="6">
        <f t="shared" si="152"/>
        <v>0</v>
      </c>
    </row>
    <row r="239" spans="1:47" ht="15.75" customHeight="1" x14ac:dyDescent="0.25">
      <c r="A239" s="48">
        <f>CHK!G239</f>
        <v>0</v>
      </c>
      <c r="B239" s="48">
        <f>CHK!H239</f>
        <v>0</v>
      </c>
      <c r="C239" s="48" t="str">
        <f>CHK!I239</f>
        <v>OK</v>
      </c>
      <c r="D239" s="81" t="str">
        <f>$D$19</f>
        <v>Jeeps (4x4) Private</v>
      </c>
      <c r="E239" s="23" t="str">
        <f>$E$19</f>
        <v>4 Cylinder</v>
      </c>
      <c r="F239" s="28"/>
      <c r="G239" s="29"/>
      <c r="H239" s="29"/>
      <c r="I239" s="29"/>
      <c r="J239" s="29"/>
      <c r="K239" s="29"/>
      <c r="L239" s="29"/>
      <c r="M239" s="29"/>
      <c r="N239" s="29"/>
      <c r="O239" s="29"/>
      <c r="P239" s="29"/>
      <c r="Q239" s="30"/>
      <c r="R239" s="2"/>
      <c r="S239" s="81" t="str">
        <f>$D$19</f>
        <v>Jeeps (4x4) Private</v>
      </c>
      <c r="T239" s="23" t="str">
        <f>$E$19</f>
        <v>4 Cylinder</v>
      </c>
      <c r="U239" s="28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30"/>
      <c r="AG239" s="2"/>
      <c r="AH239" s="81" t="str">
        <f>$D$19</f>
        <v>Jeeps (4x4) Private</v>
      </c>
      <c r="AI239" s="23" t="str">
        <f>$E$19</f>
        <v>4 Cylinder</v>
      </c>
      <c r="AJ239" s="4">
        <f t="shared" si="153"/>
        <v>0</v>
      </c>
      <c r="AK239" s="5">
        <f t="shared" si="142"/>
        <v>0</v>
      </c>
      <c r="AL239" s="5">
        <f t="shared" si="143"/>
        <v>0</v>
      </c>
      <c r="AM239" s="5">
        <f t="shared" si="144"/>
        <v>0</v>
      </c>
      <c r="AN239" s="5">
        <f t="shared" si="145"/>
        <v>0</v>
      </c>
      <c r="AO239" s="5">
        <f t="shared" si="146"/>
        <v>0</v>
      </c>
      <c r="AP239" s="5">
        <f t="shared" si="147"/>
        <v>0</v>
      </c>
      <c r="AQ239" s="5">
        <f t="shared" si="148"/>
        <v>0</v>
      </c>
      <c r="AR239" s="5">
        <f t="shared" si="149"/>
        <v>0</v>
      </c>
      <c r="AS239" s="5">
        <f t="shared" si="150"/>
        <v>0</v>
      </c>
      <c r="AT239" s="5">
        <f t="shared" si="151"/>
        <v>0</v>
      </c>
      <c r="AU239" s="6">
        <f t="shared" si="152"/>
        <v>0</v>
      </c>
    </row>
    <row r="240" spans="1:47" x14ac:dyDescent="0.25">
      <c r="A240" s="48">
        <f>CHK!G240</f>
        <v>0</v>
      </c>
      <c r="B240" s="48">
        <f>CHK!H240</f>
        <v>0</v>
      </c>
      <c r="C240" s="48" t="str">
        <f>CHK!I240</f>
        <v>OK</v>
      </c>
      <c r="D240" s="82"/>
      <c r="E240" s="23" t="str">
        <f>$E$20</f>
        <v>6 Cylinder</v>
      </c>
      <c r="F240" s="28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30"/>
      <c r="R240" s="2"/>
      <c r="S240" s="82"/>
      <c r="T240" s="23" t="str">
        <f>$E$20</f>
        <v>6 Cylinder</v>
      </c>
      <c r="U240" s="28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30"/>
      <c r="AG240" s="2"/>
      <c r="AH240" s="82"/>
      <c r="AI240" s="23" t="str">
        <f>$E$20</f>
        <v>6 Cylinder</v>
      </c>
      <c r="AJ240" s="4">
        <f t="shared" si="153"/>
        <v>0</v>
      </c>
      <c r="AK240" s="5">
        <f t="shared" si="142"/>
        <v>0</v>
      </c>
      <c r="AL240" s="5">
        <f t="shared" si="143"/>
        <v>0</v>
      </c>
      <c r="AM240" s="5">
        <f t="shared" si="144"/>
        <v>0</v>
      </c>
      <c r="AN240" s="5">
        <f t="shared" si="145"/>
        <v>0</v>
      </c>
      <c r="AO240" s="5">
        <f t="shared" si="146"/>
        <v>0</v>
      </c>
      <c r="AP240" s="5">
        <f t="shared" si="147"/>
        <v>0</v>
      </c>
      <c r="AQ240" s="5">
        <f t="shared" si="148"/>
        <v>0</v>
      </c>
      <c r="AR240" s="5">
        <f t="shared" si="149"/>
        <v>0</v>
      </c>
      <c r="AS240" s="5">
        <f t="shared" si="150"/>
        <v>0</v>
      </c>
      <c r="AT240" s="5">
        <f t="shared" si="151"/>
        <v>0</v>
      </c>
      <c r="AU240" s="6">
        <f t="shared" si="152"/>
        <v>0</v>
      </c>
    </row>
    <row r="241" spans="1:47" x14ac:dyDescent="0.25">
      <c r="A241" s="48">
        <f>CHK!G241</f>
        <v>0</v>
      </c>
      <c r="B241" s="48">
        <f>CHK!H241</f>
        <v>0</v>
      </c>
      <c r="C241" s="48" t="str">
        <f>CHK!I241</f>
        <v>OK</v>
      </c>
      <c r="D241" s="82"/>
      <c r="E241" s="23" t="str">
        <f>$E$21</f>
        <v>8 Cylinder</v>
      </c>
      <c r="F241" s="28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30"/>
      <c r="R241" s="2"/>
      <c r="S241" s="82"/>
      <c r="T241" s="23" t="str">
        <f>$E$21</f>
        <v>8 Cylinder</v>
      </c>
      <c r="U241" s="28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30"/>
      <c r="AG241" s="2"/>
      <c r="AH241" s="82"/>
      <c r="AI241" s="23" t="str">
        <f>$E$21</f>
        <v>8 Cylinder</v>
      </c>
      <c r="AJ241" s="4">
        <f t="shared" si="153"/>
        <v>0</v>
      </c>
      <c r="AK241" s="5">
        <f t="shared" si="142"/>
        <v>0</v>
      </c>
      <c r="AL241" s="5">
        <f t="shared" si="143"/>
        <v>0</v>
      </c>
      <c r="AM241" s="5">
        <f t="shared" si="144"/>
        <v>0</v>
      </c>
      <c r="AN241" s="5">
        <f t="shared" si="145"/>
        <v>0</v>
      </c>
      <c r="AO241" s="5">
        <f t="shared" si="146"/>
        <v>0</v>
      </c>
      <c r="AP241" s="5">
        <f t="shared" si="147"/>
        <v>0</v>
      </c>
      <c r="AQ241" s="5">
        <f t="shared" si="148"/>
        <v>0</v>
      </c>
      <c r="AR241" s="5">
        <f t="shared" si="149"/>
        <v>0</v>
      </c>
      <c r="AS241" s="5">
        <f t="shared" si="150"/>
        <v>0</v>
      </c>
      <c r="AT241" s="5">
        <f t="shared" si="151"/>
        <v>0</v>
      </c>
      <c r="AU241" s="6">
        <f t="shared" si="152"/>
        <v>0</v>
      </c>
    </row>
    <row r="242" spans="1:47" x14ac:dyDescent="0.25">
      <c r="A242" s="48">
        <f>CHK!G242</f>
        <v>0</v>
      </c>
      <c r="B242" s="48">
        <f>CHK!H242</f>
        <v>0</v>
      </c>
      <c r="C242" s="48" t="str">
        <f>CHK!I242</f>
        <v>OK</v>
      </c>
      <c r="D242" s="83"/>
      <c r="E242" s="23" t="str">
        <f>$E$22</f>
        <v>&gt;8 Cylinders</v>
      </c>
      <c r="F242" s="28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30"/>
      <c r="R242" s="2"/>
      <c r="S242" s="83"/>
      <c r="T242" s="23" t="str">
        <f>$E$22</f>
        <v>&gt;8 Cylinders</v>
      </c>
      <c r="U242" s="28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30"/>
      <c r="AG242" s="2"/>
      <c r="AH242" s="83"/>
      <c r="AI242" s="23" t="str">
        <f>$E$22</f>
        <v>&gt;8 Cylinders</v>
      </c>
      <c r="AJ242" s="4">
        <f t="shared" si="153"/>
        <v>0</v>
      </c>
      <c r="AK242" s="5">
        <f t="shared" si="142"/>
        <v>0</v>
      </c>
      <c r="AL242" s="5">
        <f t="shared" si="143"/>
        <v>0</v>
      </c>
      <c r="AM242" s="5">
        <f t="shared" si="144"/>
        <v>0</v>
      </c>
      <c r="AN242" s="5">
        <f t="shared" si="145"/>
        <v>0</v>
      </c>
      <c r="AO242" s="5">
        <f t="shared" si="146"/>
        <v>0</v>
      </c>
      <c r="AP242" s="5">
        <f t="shared" si="147"/>
        <v>0</v>
      </c>
      <c r="AQ242" s="5">
        <f t="shared" si="148"/>
        <v>0</v>
      </c>
      <c r="AR242" s="5">
        <f t="shared" si="149"/>
        <v>0</v>
      </c>
      <c r="AS242" s="5">
        <f t="shared" si="150"/>
        <v>0</v>
      </c>
      <c r="AT242" s="5">
        <f t="shared" si="151"/>
        <v>0</v>
      </c>
      <c r="AU242" s="6">
        <f t="shared" si="152"/>
        <v>0</v>
      </c>
    </row>
    <row r="243" spans="1:47" ht="15.75" customHeight="1" x14ac:dyDescent="0.25">
      <c r="A243" s="48">
        <f>CHK!G243</f>
        <v>0</v>
      </c>
      <c r="B243" s="48">
        <f>CHK!H243</f>
        <v>0</v>
      </c>
      <c r="C243" s="48" t="str">
        <f>CHK!I243</f>
        <v>OK</v>
      </c>
      <c r="D243" s="81" t="str">
        <f>$D$23</f>
        <v>Jeeps (4x4) Commercial</v>
      </c>
      <c r="E243" s="23" t="str">
        <f>$E$23</f>
        <v>4 Cylinder</v>
      </c>
      <c r="F243" s="28"/>
      <c r="G243" s="29"/>
      <c r="H243" s="29"/>
      <c r="I243" s="29"/>
      <c r="J243" s="29"/>
      <c r="K243" s="29"/>
      <c r="L243" s="29"/>
      <c r="M243" s="29"/>
      <c r="N243" s="29"/>
      <c r="O243" s="29"/>
      <c r="P243" s="29"/>
      <c r="Q243" s="30"/>
      <c r="R243" s="2"/>
      <c r="S243" s="81" t="str">
        <f>$D$23</f>
        <v>Jeeps (4x4) Commercial</v>
      </c>
      <c r="T243" s="23" t="str">
        <f>$E$23</f>
        <v>4 Cylinder</v>
      </c>
      <c r="U243" s="28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30"/>
      <c r="AG243" s="2"/>
      <c r="AH243" s="81" t="str">
        <f>$D$23</f>
        <v>Jeeps (4x4) Commercial</v>
      </c>
      <c r="AI243" s="23" t="str">
        <f>$E$23</f>
        <v>4 Cylinder</v>
      </c>
      <c r="AJ243" s="4">
        <f t="shared" si="153"/>
        <v>0</v>
      </c>
      <c r="AK243" s="5">
        <f t="shared" si="142"/>
        <v>0</v>
      </c>
      <c r="AL243" s="5">
        <f t="shared" si="143"/>
        <v>0</v>
      </c>
      <c r="AM243" s="5">
        <f t="shared" si="144"/>
        <v>0</v>
      </c>
      <c r="AN243" s="5">
        <f t="shared" si="145"/>
        <v>0</v>
      </c>
      <c r="AO243" s="5">
        <f t="shared" si="146"/>
        <v>0</v>
      </c>
      <c r="AP243" s="5">
        <f t="shared" si="147"/>
        <v>0</v>
      </c>
      <c r="AQ243" s="5">
        <f t="shared" si="148"/>
        <v>0</v>
      </c>
      <c r="AR243" s="5">
        <f t="shared" si="149"/>
        <v>0</v>
      </c>
      <c r="AS243" s="5">
        <f t="shared" si="150"/>
        <v>0</v>
      </c>
      <c r="AT243" s="5">
        <f t="shared" si="151"/>
        <v>0</v>
      </c>
      <c r="AU243" s="6">
        <f t="shared" si="152"/>
        <v>0</v>
      </c>
    </row>
    <row r="244" spans="1:47" x14ac:dyDescent="0.25">
      <c r="A244" s="48">
        <f>CHK!G244</f>
        <v>0</v>
      </c>
      <c r="B244" s="48">
        <f>CHK!H244</f>
        <v>0</v>
      </c>
      <c r="C244" s="48" t="str">
        <f>CHK!I244</f>
        <v>OK</v>
      </c>
      <c r="D244" s="82"/>
      <c r="E244" s="23" t="str">
        <f>$E$24</f>
        <v>6 Cylinder</v>
      </c>
      <c r="F244" s="28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30"/>
      <c r="R244" s="2"/>
      <c r="S244" s="82"/>
      <c r="T244" s="23" t="str">
        <f>$E$24</f>
        <v>6 Cylinder</v>
      </c>
      <c r="U244" s="28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30"/>
      <c r="AG244" s="2"/>
      <c r="AH244" s="82"/>
      <c r="AI244" s="23" t="str">
        <f>$E$24</f>
        <v>6 Cylinder</v>
      </c>
      <c r="AJ244" s="4">
        <f t="shared" si="153"/>
        <v>0</v>
      </c>
      <c r="AK244" s="5">
        <f t="shared" si="142"/>
        <v>0</v>
      </c>
      <c r="AL244" s="5">
        <f t="shared" si="143"/>
        <v>0</v>
      </c>
      <c r="AM244" s="5">
        <f t="shared" si="144"/>
        <v>0</v>
      </c>
      <c r="AN244" s="5">
        <f t="shared" si="145"/>
        <v>0</v>
      </c>
      <c r="AO244" s="5">
        <f t="shared" si="146"/>
        <v>0</v>
      </c>
      <c r="AP244" s="5">
        <f t="shared" si="147"/>
        <v>0</v>
      </c>
      <c r="AQ244" s="5">
        <f t="shared" si="148"/>
        <v>0</v>
      </c>
      <c r="AR244" s="5">
        <f t="shared" si="149"/>
        <v>0</v>
      </c>
      <c r="AS244" s="5">
        <f t="shared" si="150"/>
        <v>0</v>
      </c>
      <c r="AT244" s="5">
        <f t="shared" si="151"/>
        <v>0</v>
      </c>
      <c r="AU244" s="6">
        <f t="shared" si="152"/>
        <v>0</v>
      </c>
    </row>
    <row r="245" spans="1:47" x14ac:dyDescent="0.25">
      <c r="A245" s="48">
        <f>CHK!G245</f>
        <v>0</v>
      </c>
      <c r="B245" s="48">
        <f>CHK!H245</f>
        <v>0</v>
      </c>
      <c r="C245" s="48" t="str">
        <f>CHK!I245</f>
        <v>OK</v>
      </c>
      <c r="D245" s="82"/>
      <c r="E245" s="23" t="str">
        <f>$E$25</f>
        <v>8 Cylinder</v>
      </c>
      <c r="F245" s="28"/>
      <c r="G245" s="29"/>
      <c r="H245" s="29"/>
      <c r="I245" s="29"/>
      <c r="J245" s="29"/>
      <c r="K245" s="29"/>
      <c r="L245" s="29"/>
      <c r="M245" s="29"/>
      <c r="N245" s="29"/>
      <c r="O245" s="29"/>
      <c r="P245" s="29"/>
      <c r="Q245" s="30"/>
      <c r="R245" s="2"/>
      <c r="S245" s="82"/>
      <c r="T245" s="23" t="str">
        <f>$E$25</f>
        <v>8 Cylinder</v>
      </c>
      <c r="U245" s="28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30"/>
      <c r="AG245" s="2"/>
      <c r="AH245" s="82"/>
      <c r="AI245" s="23" t="str">
        <f>$E$25</f>
        <v>8 Cylinder</v>
      </c>
      <c r="AJ245" s="4">
        <f t="shared" si="153"/>
        <v>0</v>
      </c>
      <c r="AK245" s="5">
        <f t="shared" si="142"/>
        <v>0</v>
      </c>
      <c r="AL245" s="5">
        <f t="shared" si="143"/>
        <v>0</v>
      </c>
      <c r="AM245" s="5">
        <f t="shared" si="144"/>
        <v>0</v>
      </c>
      <c r="AN245" s="5">
        <f t="shared" si="145"/>
        <v>0</v>
      </c>
      <c r="AO245" s="5">
        <f t="shared" si="146"/>
        <v>0</v>
      </c>
      <c r="AP245" s="5">
        <f t="shared" si="147"/>
        <v>0</v>
      </c>
      <c r="AQ245" s="5">
        <f t="shared" si="148"/>
        <v>0</v>
      </c>
      <c r="AR245" s="5">
        <f t="shared" si="149"/>
        <v>0</v>
      </c>
      <c r="AS245" s="5">
        <f t="shared" si="150"/>
        <v>0</v>
      </c>
      <c r="AT245" s="5">
        <f t="shared" si="151"/>
        <v>0</v>
      </c>
      <c r="AU245" s="6">
        <f t="shared" si="152"/>
        <v>0</v>
      </c>
    </row>
    <row r="246" spans="1:47" x14ac:dyDescent="0.25">
      <c r="A246" s="48">
        <f>CHK!G246</f>
        <v>0</v>
      </c>
      <c r="B246" s="48">
        <f>CHK!H246</f>
        <v>0</v>
      </c>
      <c r="C246" s="48" t="str">
        <f>CHK!I246</f>
        <v>OK</v>
      </c>
      <c r="D246" s="83"/>
      <c r="E246" s="23" t="str">
        <f>$E$26</f>
        <v>&gt;8 Cylinders</v>
      </c>
      <c r="F246" s="28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30"/>
      <c r="R246" s="2"/>
      <c r="S246" s="83"/>
      <c r="T246" s="23" t="str">
        <f>$E$26</f>
        <v>&gt;8 Cylinders</v>
      </c>
      <c r="U246" s="28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30"/>
      <c r="AG246" s="2"/>
      <c r="AH246" s="83"/>
      <c r="AI246" s="23" t="str">
        <f>$E$26</f>
        <v>&gt;8 Cylinders</v>
      </c>
      <c r="AJ246" s="4">
        <f t="shared" si="153"/>
        <v>0</v>
      </c>
      <c r="AK246" s="5">
        <f t="shared" si="142"/>
        <v>0</v>
      </c>
      <c r="AL246" s="5">
        <f t="shared" si="143"/>
        <v>0</v>
      </c>
      <c r="AM246" s="5">
        <f t="shared" si="144"/>
        <v>0</v>
      </c>
      <c r="AN246" s="5">
        <f t="shared" si="145"/>
        <v>0</v>
      </c>
      <c r="AO246" s="5">
        <f t="shared" si="146"/>
        <v>0</v>
      </c>
      <c r="AP246" s="5">
        <f t="shared" si="147"/>
        <v>0</v>
      </c>
      <c r="AQ246" s="5">
        <f t="shared" si="148"/>
        <v>0</v>
      </c>
      <c r="AR246" s="5">
        <f t="shared" si="149"/>
        <v>0</v>
      </c>
      <c r="AS246" s="5">
        <f t="shared" si="150"/>
        <v>0</v>
      </c>
      <c r="AT246" s="5">
        <f t="shared" si="151"/>
        <v>0</v>
      </c>
      <c r="AU246" s="6">
        <f t="shared" si="152"/>
        <v>0</v>
      </c>
    </row>
    <row r="247" spans="1:47" x14ac:dyDescent="0.25">
      <c r="A247" s="48">
        <f>CHK!G247</f>
        <v>0</v>
      </c>
      <c r="B247" s="48">
        <f>CHK!H247</f>
        <v>0</v>
      </c>
      <c r="C247" s="48" t="str">
        <f>CHK!I247</f>
        <v>OK</v>
      </c>
      <c r="D247" s="81" t="str">
        <f>$D$27</f>
        <v>Pickup &amp; Truck</v>
      </c>
      <c r="E247" s="23" t="str">
        <f>$E$27</f>
        <v>Upto 1 Ton</v>
      </c>
      <c r="F247" s="28"/>
      <c r="G247" s="29"/>
      <c r="H247" s="29"/>
      <c r="I247" s="29"/>
      <c r="J247" s="29"/>
      <c r="K247" s="29"/>
      <c r="L247" s="29"/>
      <c r="M247" s="29"/>
      <c r="N247" s="29"/>
      <c r="O247" s="29"/>
      <c r="P247" s="29"/>
      <c r="Q247" s="30"/>
      <c r="R247" s="2"/>
      <c r="S247" s="81" t="str">
        <f>$D$27</f>
        <v>Pickup &amp; Truck</v>
      </c>
      <c r="T247" s="23" t="str">
        <f>$E$27</f>
        <v>Upto 1 Ton</v>
      </c>
      <c r="U247" s="28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30"/>
      <c r="AG247" s="2"/>
      <c r="AH247" s="81" t="str">
        <f>$D$27</f>
        <v>Pickup &amp; Truck</v>
      </c>
      <c r="AI247" s="23" t="str">
        <f>$E$27</f>
        <v>Upto 1 Ton</v>
      </c>
      <c r="AJ247" s="4">
        <f t="shared" si="153"/>
        <v>0</v>
      </c>
      <c r="AK247" s="5">
        <f t="shared" si="142"/>
        <v>0</v>
      </c>
      <c r="AL247" s="5">
        <f t="shared" si="143"/>
        <v>0</v>
      </c>
      <c r="AM247" s="5">
        <f t="shared" si="144"/>
        <v>0</v>
      </c>
      <c r="AN247" s="5">
        <f t="shared" si="145"/>
        <v>0</v>
      </c>
      <c r="AO247" s="5">
        <f t="shared" si="146"/>
        <v>0</v>
      </c>
      <c r="AP247" s="5">
        <f t="shared" si="147"/>
        <v>0</v>
      </c>
      <c r="AQ247" s="5">
        <f t="shared" si="148"/>
        <v>0</v>
      </c>
      <c r="AR247" s="5">
        <f t="shared" si="149"/>
        <v>0</v>
      </c>
      <c r="AS247" s="5">
        <f t="shared" si="150"/>
        <v>0</v>
      </c>
      <c r="AT247" s="5">
        <f t="shared" si="151"/>
        <v>0</v>
      </c>
      <c r="AU247" s="6">
        <f t="shared" si="152"/>
        <v>0</v>
      </c>
    </row>
    <row r="248" spans="1:47" x14ac:dyDescent="0.25">
      <c r="A248" s="48">
        <f>CHK!G248</f>
        <v>0</v>
      </c>
      <c r="B248" s="48">
        <f>CHK!H248</f>
        <v>0</v>
      </c>
      <c r="C248" s="48" t="str">
        <f>CHK!I248</f>
        <v>OK</v>
      </c>
      <c r="D248" s="82"/>
      <c r="E248" s="23" t="str">
        <f>$E$28</f>
        <v>Upto 2 Ton</v>
      </c>
      <c r="F248" s="28"/>
      <c r="G248" s="29"/>
      <c r="H248" s="29"/>
      <c r="I248" s="29"/>
      <c r="J248" s="29"/>
      <c r="K248" s="29"/>
      <c r="L248" s="29"/>
      <c r="M248" s="29"/>
      <c r="N248" s="29"/>
      <c r="O248" s="29"/>
      <c r="P248" s="29"/>
      <c r="Q248" s="30"/>
      <c r="R248" s="2"/>
      <c r="S248" s="82"/>
      <c r="T248" s="23" t="str">
        <f>$E$28</f>
        <v>Upto 2 Ton</v>
      </c>
      <c r="U248" s="28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30"/>
      <c r="AG248" s="2"/>
      <c r="AH248" s="82"/>
      <c r="AI248" s="23" t="str">
        <f>$E$28</f>
        <v>Upto 2 Ton</v>
      </c>
      <c r="AJ248" s="4">
        <f t="shared" si="153"/>
        <v>0</v>
      </c>
      <c r="AK248" s="5">
        <f t="shared" si="142"/>
        <v>0</v>
      </c>
      <c r="AL248" s="5">
        <f t="shared" si="143"/>
        <v>0</v>
      </c>
      <c r="AM248" s="5">
        <f t="shared" si="144"/>
        <v>0</v>
      </c>
      <c r="AN248" s="5">
        <f t="shared" si="145"/>
        <v>0</v>
      </c>
      <c r="AO248" s="5">
        <f t="shared" si="146"/>
        <v>0</v>
      </c>
      <c r="AP248" s="5">
        <f t="shared" si="147"/>
        <v>0</v>
      </c>
      <c r="AQ248" s="5">
        <f t="shared" si="148"/>
        <v>0</v>
      </c>
      <c r="AR248" s="5">
        <f t="shared" si="149"/>
        <v>0</v>
      </c>
      <c r="AS248" s="5">
        <f t="shared" si="150"/>
        <v>0</v>
      </c>
      <c r="AT248" s="5">
        <f t="shared" si="151"/>
        <v>0</v>
      </c>
      <c r="AU248" s="6">
        <f t="shared" si="152"/>
        <v>0</v>
      </c>
    </row>
    <row r="249" spans="1:47" x14ac:dyDescent="0.25">
      <c r="A249" s="48">
        <f>CHK!G249</f>
        <v>0</v>
      </c>
      <c r="B249" s="48">
        <f>CHK!H249</f>
        <v>0</v>
      </c>
      <c r="C249" s="48" t="str">
        <f>CHK!I249</f>
        <v>OK</v>
      </c>
      <c r="D249" s="82"/>
      <c r="E249" s="23" t="str">
        <f>$E$29</f>
        <v>Upto 3 Ton</v>
      </c>
      <c r="F249" s="28"/>
      <c r="G249" s="29"/>
      <c r="H249" s="29"/>
      <c r="I249" s="29"/>
      <c r="J249" s="29"/>
      <c r="K249" s="29"/>
      <c r="L249" s="29"/>
      <c r="M249" s="29"/>
      <c r="N249" s="29"/>
      <c r="O249" s="29"/>
      <c r="P249" s="29"/>
      <c r="Q249" s="30"/>
      <c r="R249" s="2"/>
      <c r="S249" s="82"/>
      <c r="T249" s="23" t="str">
        <f>$E$29</f>
        <v>Upto 3 Ton</v>
      </c>
      <c r="U249" s="28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30"/>
      <c r="AG249" s="2"/>
      <c r="AH249" s="82"/>
      <c r="AI249" s="23" t="str">
        <f>$E$29</f>
        <v>Upto 3 Ton</v>
      </c>
      <c r="AJ249" s="4">
        <f t="shared" si="153"/>
        <v>0</v>
      </c>
      <c r="AK249" s="5">
        <f t="shared" si="142"/>
        <v>0</v>
      </c>
      <c r="AL249" s="5">
        <f t="shared" si="143"/>
        <v>0</v>
      </c>
      <c r="AM249" s="5">
        <f t="shared" si="144"/>
        <v>0</v>
      </c>
      <c r="AN249" s="5">
        <f t="shared" si="145"/>
        <v>0</v>
      </c>
      <c r="AO249" s="5">
        <f t="shared" si="146"/>
        <v>0</v>
      </c>
      <c r="AP249" s="5">
        <f t="shared" si="147"/>
        <v>0</v>
      </c>
      <c r="AQ249" s="5">
        <f t="shared" si="148"/>
        <v>0</v>
      </c>
      <c r="AR249" s="5">
        <f t="shared" si="149"/>
        <v>0</v>
      </c>
      <c r="AS249" s="5">
        <f t="shared" si="150"/>
        <v>0</v>
      </c>
      <c r="AT249" s="5">
        <f t="shared" si="151"/>
        <v>0</v>
      </c>
      <c r="AU249" s="6">
        <f t="shared" si="152"/>
        <v>0</v>
      </c>
    </row>
    <row r="250" spans="1:47" x14ac:dyDescent="0.25">
      <c r="A250" s="48">
        <f>CHK!G250</f>
        <v>0</v>
      </c>
      <c r="B250" s="48">
        <f>CHK!H250</f>
        <v>0</v>
      </c>
      <c r="C250" s="48" t="str">
        <f>CHK!I250</f>
        <v>OK</v>
      </c>
      <c r="D250" s="82"/>
      <c r="E250" s="23" t="str">
        <f>$E$30</f>
        <v>Upto 5 Ton</v>
      </c>
      <c r="F250" s="28"/>
      <c r="G250" s="29"/>
      <c r="H250" s="29"/>
      <c r="I250" s="29"/>
      <c r="J250" s="29"/>
      <c r="K250" s="29"/>
      <c r="L250" s="29"/>
      <c r="M250" s="29"/>
      <c r="N250" s="29"/>
      <c r="O250" s="29"/>
      <c r="P250" s="29"/>
      <c r="Q250" s="30"/>
      <c r="R250" s="2"/>
      <c r="S250" s="82"/>
      <c r="T250" s="23" t="str">
        <f>$E$30</f>
        <v>Upto 5 Ton</v>
      </c>
      <c r="U250" s="28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30"/>
      <c r="AG250" s="2"/>
      <c r="AH250" s="82"/>
      <c r="AI250" s="23" t="str">
        <f>$E$30</f>
        <v>Upto 5 Ton</v>
      </c>
      <c r="AJ250" s="4">
        <f t="shared" si="153"/>
        <v>0</v>
      </c>
      <c r="AK250" s="5">
        <f t="shared" si="142"/>
        <v>0</v>
      </c>
      <c r="AL250" s="5">
        <f t="shared" si="143"/>
        <v>0</v>
      </c>
      <c r="AM250" s="5">
        <f t="shared" si="144"/>
        <v>0</v>
      </c>
      <c r="AN250" s="5">
        <f t="shared" si="145"/>
        <v>0</v>
      </c>
      <c r="AO250" s="5">
        <f t="shared" si="146"/>
        <v>0</v>
      </c>
      <c r="AP250" s="5">
        <f t="shared" si="147"/>
        <v>0</v>
      </c>
      <c r="AQ250" s="5">
        <f t="shared" si="148"/>
        <v>0</v>
      </c>
      <c r="AR250" s="5">
        <f t="shared" si="149"/>
        <v>0</v>
      </c>
      <c r="AS250" s="5">
        <f t="shared" si="150"/>
        <v>0</v>
      </c>
      <c r="AT250" s="5">
        <f t="shared" si="151"/>
        <v>0</v>
      </c>
      <c r="AU250" s="6">
        <f t="shared" si="152"/>
        <v>0</v>
      </c>
    </row>
    <row r="251" spans="1:47" x14ac:dyDescent="0.25">
      <c r="A251" s="48">
        <f>CHK!G251</f>
        <v>0</v>
      </c>
      <c r="B251" s="48">
        <f>CHK!H251</f>
        <v>0</v>
      </c>
      <c r="C251" s="48" t="str">
        <f>CHK!I251</f>
        <v>OK</v>
      </c>
      <c r="D251" s="82"/>
      <c r="E251" s="23" t="str">
        <f>$E$31</f>
        <v>Upto 7 Ton</v>
      </c>
      <c r="F251" s="28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30"/>
      <c r="R251" s="2"/>
      <c r="S251" s="82"/>
      <c r="T251" s="23" t="str">
        <f>$E$31</f>
        <v>Upto 7 Ton</v>
      </c>
      <c r="U251" s="28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30"/>
      <c r="AG251" s="2"/>
      <c r="AH251" s="82"/>
      <c r="AI251" s="23" t="str">
        <f>$E$31</f>
        <v>Upto 7 Ton</v>
      </c>
      <c r="AJ251" s="4">
        <f t="shared" si="153"/>
        <v>0</v>
      </c>
      <c r="AK251" s="5">
        <f t="shared" si="142"/>
        <v>0</v>
      </c>
      <c r="AL251" s="5">
        <f t="shared" si="143"/>
        <v>0</v>
      </c>
      <c r="AM251" s="5">
        <f t="shared" si="144"/>
        <v>0</v>
      </c>
      <c r="AN251" s="5">
        <f t="shared" si="145"/>
        <v>0</v>
      </c>
      <c r="AO251" s="5">
        <f t="shared" si="146"/>
        <v>0</v>
      </c>
      <c r="AP251" s="5">
        <f t="shared" si="147"/>
        <v>0</v>
      </c>
      <c r="AQ251" s="5">
        <f t="shared" si="148"/>
        <v>0</v>
      </c>
      <c r="AR251" s="5">
        <f t="shared" si="149"/>
        <v>0</v>
      </c>
      <c r="AS251" s="5">
        <f t="shared" si="150"/>
        <v>0</v>
      </c>
      <c r="AT251" s="5">
        <f t="shared" si="151"/>
        <v>0</v>
      </c>
      <c r="AU251" s="6">
        <f t="shared" si="152"/>
        <v>0</v>
      </c>
    </row>
    <row r="252" spans="1:47" x14ac:dyDescent="0.25">
      <c r="A252" s="48">
        <f>CHK!G252</f>
        <v>0</v>
      </c>
      <c r="B252" s="48">
        <f>CHK!H252</f>
        <v>0</v>
      </c>
      <c r="C252" s="48" t="str">
        <f>CHK!I252</f>
        <v>OK</v>
      </c>
      <c r="D252" s="82"/>
      <c r="E252" s="23" t="str">
        <f>$E$32</f>
        <v>Upto 10 Ton</v>
      </c>
      <c r="F252" s="28"/>
      <c r="G252" s="29"/>
      <c r="H252" s="29"/>
      <c r="I252" s="29"/>
      <c r="J252" s="29"/>
      <c r="K252" s="29"/>
      <c r="L252" s="29"/>
      <c r="M252" s="29"/>
      <c r="N252" s="29"/>
      <c r="O252" s="29"/>
      <c r="P252" s="29"/>
      <c r="Q252" s="30"/>
      <c r="R252" s="2"/>
      <c r="S252" s="82"/>
      <c r="T252" s="23" t="str">
        <f>$E$32</f>
        <v>Upto 10 Ton</v>
      </c>
      <c r="U252" s="28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30"/>
      <c r="AG252" s="2"/>
      <c r="AH252" s="82"/>
      <c r="AI252" s="23" t="str">
        <f>$E$32</f>
        <v>Upto 10 Ton</v>
      </c>
      <c r="AJ252" s="4">
        <f t="shared" si="153"/>
        <v>0</v>
      </c>
      <c r="AK252" s="5">
        <f t="shared" si="142"/>
        <v>0</v>
      </c>
      <c r="AL252" s="5">
        <f t="shared" si="143"/>
        <v>0</v>
      </c>
      <c r="AM252" s="5">
        <f t="shared" si="144"/>
        <v>0</v>
      </c>
      <c r="AN252" s="5">
        <f t="shared" si="145"/>
        <v>0</v>
      </c>
      <c r="AO252" s="5">
        <f t="shared" si="146"/>
        <v>0</v>
      </c>
      <c r="AP252" s="5">
        <f t="shared" si="147"/>
        <v>0</v>
      </c>
      <c r="AQ252" s="5">
        <f t="shared" si="148"/>
        <v>0</v>
      </c>
      <c r="AR252" s="5">
        <f t="shared" si="149"/>
        <v>0</v>
      </c>
      <c r="AS252" s="5">
        <f t="shared" si="150"/>
        <v>0</v>
      </c>
      <c r="AT252" s="5">
        <f t="shared" si="151"/>
        <v>0</v>
      </c>
      <c r="AU252" s="6">
        <f t="shared" si="152"/>
        <v>0</v>
      </c>
    </row>
    <row r="253" spans="1:47" x14ac:dyDescent="0.25">
      <c r="A253" s="48">
        <f>CHK!G253</f>
        <v>0</v>
      </c>
      <c r="B253" s="48">
        <f>CHK!H253</f>
        <v>0</v>
      </c>
      <c r="C253" s="48" t="str">
        <f>CHK!I253</f>
        <v>OK</v>
      </c>
      <c r="D253" s="83"/>
      <c r="E253" s="23" t="str">
        <f>$E$33</f>
        <v>More Than 10 ton</v>
      </c>
      <c r="F253" s="28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30"/>
      <c r="R253" s="2"/>
      <c r="S253" s="83"/>
      <c r="T253" s="23" t="str">
        <f>$E$33</f>
        <v>More Than 10 ton</v>
      </c>
      <c r="U253" s="28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30"/>
      <c r="AG253" s="2"/>
      <c r="AH253" s="83"/>
      <c r="AI253" s="23" t="str">
        <f>$E$33</f>
        <v>More Than 10 ton</v>
      </c>
      <c r="AJ253" s="4">
        <f t="shared" si="153"/>
        <v>0</v>
      </c>
      <c r="AK253" s="5">
        <f t="shared" si="142"/>
        <v>0</v>
      </c>
      <c r="AL253" s="5">
        <f t="shared" si="143"/>
        <v>0</v>
      </c>
      <c r="AM253" s="5">
        <f t="shared" si="144"/>
        <v>0</v>
      </c>
      <c r="AN253" s="5">
        <f t="shared" si="145"/>
        <v>0</v>
      </c>
      <c r="AO253" s="5">
        <f t="shared" si="146"/>
        <v>0</v>
      </c>
      <c r="AP253" s="5">
        <f t="shared" si="147"/>
        <v>0</v>
      </c>
      <c r="AQ253" s="5">
        <f t="shared" si="148"/>
        <v>0</v>
      </c>
      <c r="AR253" s="5">
        <f t="shared" si="149"/>
        <v>0</v>
      </c>
      <c r="AS253" s="5">
        <f t="shared" si="150"/>
        <v>0</v>
      </c>
      <c r="AT253" s="5">
        <f t="shared" si="151"/>
        <v>0</v>
      </c>
      <c r="AU253" s="6">
        <f t="shared" si="152"/>
        <v>0</v>
      </c>
    </row>
    <row r="254" spans="1:47" ht="15.75" customHeight="1" x14ac:dyDescent="0.25">
      <c r="A254" s="48">
        <f>CHK!G254</f>
        <v>0</v>
      </c>
      <c r="B254" s="48">
        <f>CHK!H254</f>
        <v>0</v>
      </c>
      <c r="C254" s="48" t="str">
        <f>CHK!I254</f>
        <v>OK</v>
      </c>
      <c r="D254" s="81" t="str">
        <f>$D$34</f>
        <v>Trailer, Water and Fuel Tanker</v>
      </c>
      <c r="E254" s="23" t="str">
        <f>$E$34</f>
        <v>Trailer</v>
      </c>
      <c r="F254" s="28"/>
      <c r="G254" s="29"/>
      <c r="H254" s="29"/>
      <c r="I254" s="29"/>
      <c r="J254" s="29"/>
      <c r="K254" s="29"/>
      <c r="L254" s="29"/>
      <c r="M254" s="29"/>
      <c r="N254" s="29"/>
      <c r="O254" s="29"/>
      <c r="P254" s="29"/>
      <c r="Q254" s="30"/>
      <c r="R254" s="2"/>
      <c r="S254" s="81" t="str">
        <f>$D$34</f>
        <v>Trailer, Water and Fuel Tanker</v>
      </c>
      <c r="T254" s="23" t="str">
        <f>$E$34</f>
        <v>Trailer</v>
      </c>
      <c r="U254" s="28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30"/>
      <c r="AG254" s="2"/>
      <c r="AH254" s="81" t="str">
        <f>$D$34</f>
        <v>Trailer, Water and Fuel Tanker</v>
      </c>
      <c r="AI254" s="23" t="str">
        <f>$E$34</f>
        <v>Trailer</v>
      </c>
      <c r="AJ254" s="4">
        <f t="shared" si="153"/>
        <v>0</v>
      </c>
      <c r="AK254" s="5">
        <f t="shared" si="142"/>
        <v>0</v>
      </c>
      <c r="AL254" s="5">
        <f t="shared" si="143"/>
        <v>0</v>
      </c>
      <c r="AM254" s="5">
        <f t="shared" si="144"/>
        <v>0</v>
      </c>
      <c r="AN254" s="5">
        <f t="shared" si="145"/>
        <v>0</v>
      </c>
      <c r="AO254" s="5">
        <f t="shared" si="146"/>
        <v>0</v>
      </c>
      <c r="AP254" s="5">
        <f t="shared" si="147"/>
        <v>0</v>
      </c>
      <c r="AQ254" s="5">
        <f t="shared" si="148"/>
        <v>0</v>
      </c>
      <c r="AR254" s="5">
        <f t="shared" si="149"/>
        <v>0</v>
      </c>
      <c r="AS254" s="5">
        <f t="shared" si="150"/>
        <v>0</v>
      </c>
      <c r="AT254" s="5">
        <f t="shared" si="151"/>
        <v>0</v>
      </c>
      <c r="AU254" s="6">
        <f t="shared" si="152"/>
        <v>0</v>
      </c>
    </row>
    <row r="255" spans="1:47" x14ac:dyDescent="0.25">
      <c r="A255" s="48">
        <f>CHK!G255</f>
        <v>0</v>
      </c>
      <c r="B255" s="48">
        <f>CHK!H255</f>
        <v>0</v>
      </c>
      <c r="C255" s="48" t="str">
        <f>CHK!I255</f>
        <v>OK</v>
      </c>
      <c r="D255" s="82"/>
      <c r="E255" s="23" t="str">
        <f>$E$35</f>
        <v>Water Tanker Under 2000 Gallon</v>
      </c>
      <c r="F255" s="28"/>
      <c r="G255" s="29"/>
      <c r="H255" s="29"/>
      <c r="I255" s="29"/>
      <c r="J255" s="29"/>
      <c r="K255" s="29"/>
      <c r="L255" s="29"/>
      <c r="M255" s="29"/>
      <c r="N255" s="29"/>
      <c r="O255" s="29"/>
      <c r="P255" s="29"/>
      <c r="Q255" s="30"/>
      <c r="R255" s="2"/>
      <c r="S255" s="82"/>
      <c r="T255" s="23" t="str">
        <f>$E$35</f>
        <v>Water Tanker Under 2000 Gallon</v>
      </c>
      <c r="U255" s="28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30"/>
      <c r="AG255" s="2"/>
      <c r="AH255" s="82"/>
      <c r="AI255" s="23" t="str">
        <f>$E$35</f>
        <v>Water Tanker Under 2000 Gallon</v>
      </c>
      <c r="AJ255" s="4">
        <f t="shared" si="153"/>
        <v>0</v>
      </c>
      <c r="AK255" s="5">
        <f t="shared" si="142"/>
        <v>0</v>
      </c>
      <c r="AL255" s="5">
        <f t="shared" si="143"/>
        <v>0</v>
      </c>
      <c r="AM255" s="5">
        <f t="shared" si="144"/>
        <v>0</v>
      </c>
      <c r="AN255" s="5">
        <f t="shared" si="145"/>
        <v>0</v>
      </c>
      <c r="AO255" s="5">
        <f t="shared" si="146"/>
        <v>0</v>
      </c>
      <c r="AP255" s="5">
        <f t="shared" si="147"/>
        <v>0</v>
      </c>
      <c r="AQ255" s="5">
        <f t="shared" si="148"/>
        <v>0</v>
      </c>
      <c r="AR255" s="5">
        <f t="shared" si="149"/>
        <v>0</v>
      </c>
      <c r="AS255" s="5">
        <f t="shared" si="150"/>
        <v>0</v>
      </c>
      <c r="AT255" s="5">
        <f t="shared" si="151"/>
        <v>0</v>
      </c>
      <c r="AU255" s="6">
        <f t="shared" si="152"/>
        <v>0</v>
      </c>
    </row>
    <row r="256" spans="1:47" x14ac:dyDescent="0.25">
      <c r="A256" s="48">
        <f>CHK!G256</f>
        <v>0</v>
      </c>
      <c r="B256" s="48">
        <f>CHK!H256</f>
        <v>0</v>
      </c>
      <c r="C256" s="48" t="str">
        <f>CHK!I256</f>
        <v>OK</v>
      </c>
      <c r="D256" s="82"/>
      <c r="E256" s="23" t="str">
        <f>$E$36</f>
        <v>Water Tanker 2000-5000</v>
      </c>
      <c r="F256" s="28"/>
      <c r="G256" s="29"/>
      <c r="H256" s="29"/>
      <c r="I256" s="29"/>
      <c r="J256" s="29"/>
      <c r="K256" s="29"/>
      <c r="L256" s="29"/>
      <c r="M256" s="29"/>
      <c r="N256" s="29"/>
      <c r="O256" s="29"/>
      <c r="P256" s="29"/>
      <c r="Q256" s="30"/>
      <c r="R256" s="2"/>
      <c r="S256" s="82"/>
      <c r="T256" s="23" t="str">
        <f>$E$36</f>
        <v>Water Tanker 2000-5000</v>
      </c>
      <c r="U256" s="28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30"/>
      <c r="AG256" s="2"/>
      <c r="AH256" s="82"/>
      <c r="AI256" s="23" t="str">
        <f>$E$36</f>
        <v>Water Tanker 2000-5000</v>
      </c>
      <c r="AJ256" s="4">
        <f t="shared" si="153"/>
        <v>0</v>
      </c>
      <c r="AK256" s="5">
        <f t="shared" si="142"/>
        <v>0</v>
      </c>
      <c r="AL256" s="5">
        <f t="shared" si="143"/>
        <v>0</v>
      </c>
      <c r="AM256" s="5">
        <f t="shared" si="144"/>
        <v>0</v>
      </c>
      <c r="AN256" s="5">
        <f t="shared" si="145"/>
        <v>0</v>
      </c>
      <c r="AO256" s="5">
        <f t="shared" si="146"/>
        <v>0</v>
      </c>
      <c r="AP256" s="5">
        <f t="shared" si="147"/>
        <v>0</v>
      </c>
      <c r="AQ256" s="5">
        <f t="shared" si="148"/>
        <v>0</v>
      </c>
      <c r="AR256" s="5">
        <f t="shared" si="149"/>
        <v>0</v>
      </c>
      <c r="AS256" s="5">
        <f t="shared" si="150"/>
        <v>0</v>
      </c>
      <c r="AT256" s="5">
        <f t="shared" si="151"/>
        <v>0</v>
      </c>
      <c r="AU256" s="6">
        <f t="shared" si="152"/>
        <v>0</v>
      </c>
    </row>
    <row r="257" spans="1:47" x14ac:dyDescent="0.25">
      <c r="A257" s="48">
        <f>CHK!G257</f>
        <v>0</v>
      </c>
      <c r="B257" s="48">
        <f>CHK!H257</f>
        <v>0</v>
      </c>
      <c r="C257" s="48" t="str">
        <f>CHK!I257</f>
        <v>OK</v>
      </c>
      <c r="D257" s="82"/>
      <c r="E257" s="23" t="str">
        <f>$E$37</f>
        <v>Water Tanker Trailer</v>
      </c>
      <c r="F257" s="28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30"/>
      <c r="R257" s="2"/>
      <c r="S257" s="82"/>
      <c r="T257" s="23" t="str">
        <f>$E$37</f>
        <v>Water Tanker Trailer</v>
      </c>
      <c r="U257" s="28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30"/>
      <c r="AG257" s="2"/>
      <c r="AH257" s="82"/>
      <c r="AI257" s="23" t="str">
        <f>$E$37</f>
        <v>Water Tanker Trailer</v>
      </c>
      <c r="AJ257" s="4">
        <f t="shared" si="153"/>
        <v>0</v>
      </c>
      <c r="AK257" s="5">
        <f t="shared" si="142"/>
        <v>0</v>
      </c>
      <c r="AL257" s="5">
        <f t="shared" si="143"/>
        <v>0</v>
      </c>
      <c r="AM257" s="5">
        <f t="shared" si="144"/>
        <v>0</v>
      </c>
      <c r="AN257" s="5">
        <f t="shared" si="145"/>
        <v>0</v>
      </c>
      <c r="AO257" s="5">
        <f t="shared" si="146"/>
        <v>0</v>
      </c>
      <c r="AP257" s="5">
        <f t="shared" si="147"/>
        <v>0</v>
      </c>
      <c r="AQ257" s="5">
        <f t="shared" si="148"/>
        <v>0</v>
      </c>
      <c r="AR257" s="5">
        <f t="shared" si="149"/>
        <v>0</v>
      </c>
      <c r="AS257" s="5">
        <f t="shared" si="150"/>
        <v>0</v>
      </c>
      <c r="AT257" s="5">
        <f t="shared" si="151"/>
        <v>0</v>
      </c>
      <c r="AU257" s="6">
        <f t="shared" si="152"/>
        <v>0</v>
      </c>
    </row>
    <row r="258" spans="1:47" x14ac:dyDescent="0.25">
      <c r="A258" s="48">
        <f>CHK!G258</f>
        <v>0</v>
      </c>
      <c r="B258" s="48">
        <f>CHK!H258</f>
        <v>0</v>
      </c>
      <c r="C258" s="48" t="str">
        <f>CHK!I258</f>
        <v>OK</v>
      </c>
      <c r="D258" s="82"/>
      <c r="E258" s="23" t="str">
        <f>$E$38</f>
        <v>Fuel Tanker upto 2500 Galloons</v>
      </c>
      <c r="F258" s="28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30"/>
      <c r="R258" s="2"/>
      <c r="S258" s="82"/>
      <c r="T258" s="23" t="str">
        <f>$E$38</f>
        <v>Fuel Tanker upto 2500 Galloons</v>
      </c>
      <c r="U258" s="28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30"/>
      <c r="AG258" s="2"/>
      <c r="AH258" s="82"/>
      <c r="AI258" s="23" t="str">
        <f>$E$38</f>
        <v>Fuel Tanker upto 2500 Galloons</v>
      </c>
      <c r="AJ258" s="4">
        <f t="shared" si="153"/>
        <v>0</v>
      </c>
      <c r="AK258" s="5">
        <f t="shared" si="142"/>
        <v>0</v>
      </c>
      <c r="AL258" s="5">
        <f t="shared" si="143"/>
        <v>0</v>
      </c>
      <c r="AM258" s="5">
        <f t="shared" si="144"/>
        <v>0</v>
      </c>
      <c r="AN258" s="5">
        <f t="shared" si="145"/>
        <v>0</v>
      </c>
      <c r="AO258" s="5">
        <f t="shared" si="146"/>
        <v>0</v>
      </c>
      <c r="AP258" s="5">
        <f t="shared" si="147"/>
        <v>0</v>
      </c>
      <c r="AQ258" s="5">
        <f t="shared" si="148"/>
        <v>0</v>
      </c>
      <c r="AR258" s="5">
        <f t="shared" si="149"/>
        <v>0</v>
      </c>
      <c r="AS258" s="5">
        <f t="shared" si="150"/>
        <v>0</v>
      </c>
      <c r="AT258" s="5">
        <f t="shared" si="151"/>
        <v>0</v>
      </c>
      <c r="AU258" s="6">
        <f t="shared" si="152"/>
        <v>0</v>
      </c>
    </row>
    <row r="259" spans="1:47" x14ac:dyDescent="0.25">
      <c r="A259" s="48">
        <f>CHK!G259</f>
        <v>0</v>
      </c>
      <c r="B259" s="48">
        <f>CHK!H259</f>
        <v>0</v>
      </c>
      <c r="C259" s="48" t="str">
        <f>CHK!I259</f>
        <v>OK</v>
      </c>
      <c r="D259" s="83"/>
      <c r="E259" s="23" t="str">
        <f>$E$39</f>
        <v>Fuel Tanker above 2500 Galloons</v>
      </c>
      <c r="F259" s="28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30"/>
      <c r="R259" s="2"/>
      <c r="S259" s="83"/>
      <c r="T259" s="23" t="str">
        <f>$E$39</f>
        <v>Fuel Tanker above 2500 Galloons</v>
      </c>
      <c r="U259" s="28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30"/>
      <c r="AG259" s="2"/>
      <c r="AH259" s="83"/>
      <c r="AI259" s="23" t="str">
        <f>$E$39</f>
        <v>Fuel Tanker above 2500 Galloons</v>
      </c>
      <c r="AJ259" s="4">
        <f t="shared" si="153"/>
        <v>0</v>
      </c>
      <c r="AK259" s="5">
        <f t="shared" si="142"/>
        <v>0</v>
      </c>
      <c r="AL259" s="5">
        <f t="shared" si="143"/>
        <v>0</v>
      </c>
      <c r="AM259" s="5">
        <f t="shared" si="144"/>
        <v>0</v>
      </c>
      <c r="AN259" s="5">
        <f t="shared" si="145"/>
        <v>0</v>
      </c>
      <c r="AO259" s="5">
        <f t="shared" si="146"/>
        <v>0</v>
      </c>
      <c r="AP259" s="5">
        <f t="shared" si="147"/>
        <v>0</v>
      </c>
      <c r="AQ259" s="5">
        <f t="shared" si="148"/>
        <v>0</v>
      </c>
      <c r="AR259" s="5">
        <f t="shared" si="149"/>
        <v>0</v>
      </c>
      <c r="AS259" s="5">
        <f t="shared" si="150"/>
        <v>0</v>
      </c>
      <c r="AT259" s="5">
        <f t="shared" si="151"/>
        <v>0</v>
      </c>
      <c r="AU259" s="6">
        <f t="shared" si="152"/>
        <v>0</v>
      </c>
    </row>
    <row r="260" spans="1:47" x14ac:dyDescent="0.25">
      <c r="A260" s="48">
        <f>CHK!G260</f>
        <v>0</v>
      </c>
      <c r="B260" s="48">
        <f>CHK!H260</f>
        <v>0</v>
      </c>
      <c r="C260" s="48" t="str">
        <f>CHK!I260</f>
        <v>OK</v>
      </c>
      <c r="D260" s="81" t="str">
        <f>$D$40</f>
        <v>Buses</v>
      </c>
      <c r="E260" s="23" t="str">
        <f>$E$40</f>
        <v>14 passengers</v>
      </c>
      <c r="F260" s="28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30"/>
      <c r="R260" s="2"/>
      <c r="S260" s="81" t="str">
        <f>$D$40</f>
        <v>Buses</v>
      </c>
      <c r="T260" s="23" t="str">
        <f>$E$40</f>
        <v>14 passengers</v>
      </c>
      <c r="U260" s="28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30"/>
      <c r="AG260" s="2"/>
      <c r="AH260" s="81" t="str">
        <f>$D$40</f>
        <v>Buses</v>
      </c>
      <c r="AI260" s="23" t="str">
        <f>$E$40</f>
        <v>14 passengers</v>
      </c>
      <c r="AJ260" s="4">
        <f t="shared" si="153"/>
        <v>0</v>
      </c>
      <c r="AK260" s="5">
        <f t="shared" si="142"/>
        <v>0</v>
      </c>
      <c r="AL260" s="5">
        <f t="shared" si="143"/>
        <v>0</v>
      </c>
      <c r="AM260" s="5">
        <f t="shared" si="144"/>
        <v>0</v>
      </c>
      <c r="AN260" s="5">
        <f t="shared" si="145"/>
        <v>0</v>
      </c>
      <c r="AO260" s="5">
        <f t="shared" si="146"/>
        <v>0</v>
      </c>
      <c r="AP260" s="5">
        <f t="shared" si="147"/>
        <v>0</v>
      </c>
      <c r="AQ260" s="5">
        <f t="shared" si="148"/>
        <v>0</v>
      </c>
      <c r="AR260" s="5">
        <f t="shared" si="149"/>
        <v>0</v>
      </c>
      <c r="AS260" s="5">
        <f t="shared" si="150"/>
        <v>0</v>
      </c>
      <c r="AT260" s="5">
        <f t="shared" si="151"/>
        <v>0</v>
      </c>
      <c r="AU260" s="6">
        <f t="shared" si="152"/>
        <v>0</v>
      </c>
    </row>
    <row r="261" spans="1:47" x14ac:dyDescent="0.25">
      <c r="A261" s="48">
        <f>CHK!G261</f>
        <v>0</v>
      </c>
      <c r="B261" s="48">
        <f>CHK!H261</f>
        <v>0</v>
      </c>
      <c r="C261" s="48" t="str">
        <f>CHK!I261</f>
        <v>OK</v>
      </c>
      <c r="D261" s="82"/>
      <c r="E261" s="23" t="str">
        <f>$E$41</f>
        <v>26 passengers</v>
      </c>
      <c r="F261" s="28"/>
      <c r="G261" s="29"/>
      <c r="H261" s="29"/>
      <c r="I261" s="29"/>
      <c r="J261" s="29"/>
      <c r="K261" s="29"/>
      <c r="L261" s="29"/>
      <c r="M261" s="29"/>
      <c r="N261" s="29"/>
      <c r="O261" s="29"/>
      <c r="P261" s="29"/>
      <c r="Q261" s="30"/>
      <c r="R261" s="2"/>
      <c r="S261" s="82"/>
      <c r="T261" s="23" t="str">
        <f>$E$41</f>
        <v>26 passengers</v>
      </c>
      <c r="U261" s="28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30"/>
      <c r="AG261" s="2"/>
      <c r="AH261" s="82"/>
      <c r="AI261" s="23" t="str">
        <f>$E$41</f>
        <v>26 passengers</v>
      </c>
      <c r="AJ261" s="4">
        <f t="shared" si="153"/>
        <v>0</v>
      </c>
      <c r="AK261" s="5">
        <f t="shared" si="142"/>
        <v>0</v>
      </c>
      <c r="AL261" s="5">
        <f t="shared" si="143"/>
        <v>0</v>
      </c>
      <c r="AM261" s="5">
        <f t="shared" si="144"/>
        <v>0</v>
      </c>
      <c r="AN261" s="5">
        <f t="shared" si="145"/>
        <v>0</v>
      </c>
      <c r="AO261" s="5">
        <f t="shared" si="146"/>
        <v>0</v>
      </c>
      <c r="AP261" s="5">
        <f t="shared" si="147"/>
        <v>0</v>
      </c>
      <c r="AQ261" s="5">
        <f t="shared" si="148"/>
        <v>0</v>
      </c>
      <c r="AR261" s="5">
        <f t="shared" si="149"/>
        <v>0</v>
      </c>
      <c r="AS261" s="5">
        <f t="shared" si="150"/>
        <v>0</v>
      </c>
      <c r="AT261" s="5">
        <f t="shared" si="151"/>
        <v>0</v>
      </c>
      <c r="AU261" s="6">
        <f t="shared" si="152"/>
        <v>0</v>
      </c>
    </row>
    <row r="262" spans="1:47" x14ac:dyDescent="0.25">
      <c r="A262" s="48">
        <f>CHK!G262</f>
        <v>0</v>
      </c>
      <c r="B262" s="48">
        <f>CHK!H262</f>
        <v>0</v>
      </c>
      <c r="C262" s="48" t="str">
        <f>CHK!I262</f>
        <v>OK</v>
      </c>
      <c r="D262" s="82"/>
      <c r="E262" s="23" t="str">
        <f>$E$42</f>
        <v>56 passengers</v>
      </c>
      <c r="F262" s="28"/>
      <c r="G262" s="29"/>
      <c r="H262" s="29"/>
      <c r="I262" s="29"/>
      <c r="J262" s="29"/>
      <c r="K262" s="29"/>
      <c r="L262" s="29"/>
      <c r="M262" s="29"/>
      <c r="N262" s="29"/>
      <c r="O262" s="29"/>
      <c r="P262" s="29"/>
      <c r="Q262" s="30"/>
      <c r="R262" s="2"/>
      <c r="S262" s="82"/>
      <c r="T262" s="23" t="str">
        <f>$E$42</f>
        <v>56 passengers</v>
      </c>
      <c r="U262" s="28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30"/>
      <c r="AG262" s="2"/>
      <c r="AH262" s="82"/>
      <c r="AI262" s="23" t="str">
        <f>$E$42</f>
        <v>56 passengers</v>
      </c>
      <c r="AJ262" s="4">
        <f t="shared" si="153"/>
        <v>0</v>
      </c>
      <c r="AK262" s="5">
        <f t="shared" si="142"/>
        <v>0</v>
      </c>
      <c r="AL262" s="5">
        <f t="shared" si="143"/>
        <v>0</v>
      </c>
      <c r="AM262" s="5">
        <f t="shared" si="144"/>
        <v>0</v>
      </c>
      <c r="AN262" s="5">
        <f t="shared" si="145"/>
        <v>0</v>
      </c>
      <c r="AO262" s="5">
        <f t="shared" si="146"/>
        <v>0</v>
      </c>
      <c r="AP262" s="5">
        <f t="shared" si="147"/>
        <v>0</v>
      </c>
      <c r="AQ262" s="5">
        <f t="shared" si="148"/>
        <v>0</v>
      </c>
      <c r="AR262" s="5">
        <f t="shared" si="149"/>
        <v>0</v>
      </c>
      <c r="AS262" s="5">
        <f t="shared" si="150"/>
        <v>0</v>
      </c>
      <c r="AT262" s="5">
        <f t="shared" si="151"/>
        <v>0</v>
      </c>
      <c r="AU262" s="6">
        <f t="shared" si="152"/>
        <v>0</v>
      </c>
    </row>
    <row r="263" spans="1:47" x14ac:dyDescent="0.25">
      <c r="A263" s="48">
        <f>CHK!G263</f>
        <v>0</v>
      </c>
      <c r="B263" s="48">
        <f>CHK!H263</f>
        <v>0</v>
      </c>
      <c r="C263" s="48" t="str">
        <f>CHK!I263</f>
        <v>OK</v>
      </c>
      <c r="D263" s="83"/>
      <c r="E263" s="23" t="str">
        <f>$E$43</f>
        <v>&gt;56 passengers</v>
      </c>
      <c r="F263" s="28"/>
      <c r="G263" s="29"/>
      <c r="H263" s="29"/>
      <c r="I263" s="29"/>
      <c r="J263" s="29"/>
      <c r="K263" s="29"/>
      <c r="L263" s="29"/>
      <c r="M263" s="29"/>
      <c r="N263" s="29"/>
      <c r="O263" s="29"/>
      <c r="P263" s="29"/>
      <c r="Q263" s="30"/>
      <c r="R263" s="2"/>
      <c r="S263" s="83"/>
      <c r="T263" s="23" t="str">
        <f>$E$43</f>
        <v>&gt;56 passengers</v>
      </c>
      <c r="U263" s="28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30"/>
      <c r="AG263" s="2"/>
      <c r="AH263" s="83"/>
      <c r="AI263" s="23" t="str">
        <f>$E$43</f>
        <v>&gt;56 passengers</v>
      </c>
      <c r="AJ263" s="4">
        <f t="shared" si="153"/>
        <v>0</v>
      </c>
      <c r="AK263" s="5">
        <f t="shared" si="142"/>
        <v>0</v>
      </c>
      <c r="AL263" s="5">
        <f t="shared" si="143"/>
        <v>0</v>
      </c>
      <c r="AM263" s="5">
        <f t="shared" si="144"/>
        <v>0</v>
      </c>
      <c r="AN263" s="5">
        <f t="shared" si="145"/>
        <v>0</v>
      </c>
      <c r="AO263" s="5">
        <f t="shared" si="146"/>
        <v>0</v>
      </c>
      <c r="AP263" s="5">
        <f t="shared" si="147"/>
        <v>0</v>
      </c>
      <c r="AQ263" s="5">
        <f t="shared" si="148"/>
        <v>0</v>
      </c>
      <c r="AR263" s="5">
        <f t="shared" si="149"/>
        <v>0</v>
      </c>
      <c r="AS263" s="5">
        <f t="shared" si="150"/>
        <v>0</v>
      </c>
      <c r="AT263" s="5">
        <f t="shared" si="151"/>
        <v>0</v>
      </c>
      <c r="AU263" s="6">
        <f t="shared" si="152"/>
        <v>0</v>
      </c>
    </row>
    <row r="264" spans="1:47" x14ac:dyDescent="0.25">
      <c r="A264" s="48">
        <f>CHK!G264</f>
        <v>0</v>
      </c>
      <c r="B264" s="48">
        <f>CHK!H264</f>
        <v>0</v>
      </c>
      <c r="C264" s="48" t="str">
        <f>CHK!I264</f>
        <v>OK</v>
      </c>
      <c r="D264" s="81" t="str">
        <f>$D$44</f>
        <v>Equipment</v>
      </c>
      <c r="E264" s="23" t="str">
        <f>$E$44</f>
        <v>Light Equipment - Dumper&amp;Agriculture</v>
      </c>
      <c r="F264" s="28"/>
      <c r="G264" s="29"/>
      <c r="H264" s="29"/>
      <c r="I264" s="29"/>
      <c r="J264" s="29"/>
      <c r="K264" s="29"/>
      <c r="L264" s="29"/>
      <c r="M264" s="29"/>
      <c r="N264" s="29"/>
      <c r="O264" s="29"/>
      <c r="P264" s="29"/>
      <c r="Q264" s="30"/>
      <c r="R264" s="2"/>
      <c r="S264" s="81" t="str">
        <f>$D$44</f>
        <v>Equipment</v>
      </c>
      <c r="T264" s="23" t="str">
        <f>$E$44</f>
        <v>Light Equipment - Dumper&amp;Agriculture</v>
      </c>
      <c r="U264" s="28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30"/>
      <c r="AG264" s="2"/>
      <c r="AH264" s="81" t="str">
        <f>$D$44</f>
        <v>Equipment</v>
      </c>
      <c r="AI264" s="23" t="str">
        <f>$E$44</f>
        <v>Light Equipment - Dumper&amp;Agriculture</v>
      </c>
      <c r="AJ264" s="7">
        <f t="shared" si="153"/>
        <v>0</v>
      </c>
      <c r="AK264" s="8">
        <f t="shared" si="142"/>
        <v>0</v>
      </c>
      <c r="AL264" s="8">
        <f t="shared" si="143"/>
        <v>0</v>
      </c>
      <c r="AM264" s="8">
        <f t="shared" si="144"/>
        <v>0</v>
      </c>
      <c r="AN264" s="8">
        <f t="shared" si="145"/>
        <v>0</v>
      </c>
      <c r="AO264" s="8">
        <f t="shared" si="146"/>
        <v>0</v>
      </c>
      <c r="AP264" s="8">
        <f t="shared" si="147"/>
        <v>0</v>
      </c>
      <c r="AQ264" s="8">
        <f t="shared" si="148"/>
        <v>0</v>
      </c>
      <c r="AR264" s="8">
        <f t="shared" si="149"/>
        <v>0</v>
      </c>
      <c r="AS264" s="8">
        <f t="shared" si="150"/>
        <v>0</v>
      </c>
      <c r="AT264" s="8">
        <f t="shared" si="151"/>
        <v>0</v>
      </c>
      <c r="AU264" s="9">
        <f t="shared" si="152"/>
        <v>0</v>
      </c>
    </row>
    <row r="265" spans="1:47" x14ac:dyDescent="0.25">
      <c r="A265" s="48">
        <f>CHK!G265</f>
        <v>0</v>
      </c>
      <c r="B265" s="48">
        <f>CHK!H265</f>
        <v>0</v>
      </c>
      <c r="C265" s="48" t="str">
        <f>CHK!I265</f>
        <v>OK</v>
      </c>
      <c r="D265" s="82"/>
      <c r="E265" s="23" t="str">
        <f>$E$45</f>
        <v>Light Equipment - Private Forklift</v>
      </c>
      <c r="F265" s="28"/>
      <c r="G265" s="29"/>
      <c r="H265" s="29"/>
      <c r="I265" s="29"/>
      <c r="J265" s="29"/>
      <c r="K265" s="29"/>
      <c r="L265" s="29"/>
      <c r="M265" s="29"/>
      <c r="N265" s="29"/>
      <c r="O265" s="29"/>
      <c r="P265" s="29"/>
      <c r="Q265" s="30"/>
      <c r="R265" s="2"/>
      <c r="S265" s="82"/>
      <c r="T265" s="23" t="str">
        <f>$E$45</f>
        <v>Light Equipment - Private Forklift</v>
      </c>
      <c r="U265" s="28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30"/>
      <c r="AG265" s="2"/>
      <c r="AH265" s="82"/>
      <c r="AI265" s="23" t="str">
        <f>$E$45</f>
        <v>Light Equipment - Private Forklift</v>
      </c>
      <c r="AJ265" s="7">
        <f t="shared" si="153"/>
        <v>0</v>
      </c>
      <c r="AK265" s="8">
        <f t="shared" si="142"/>
        <v>0</v>
      </c>
      <c r="AL265" s="8">
        <f t="shared" si="143"/>
        <v>0</v>
      </c>
      <c r="AM265" s="8">
        <f t="shared" si="144"/>
        <v>0</v>
      </c>
      <c r="AN265" s="8">
        <f t="shared" si="145"/>
        <v>0</v>
      </c>
      <c r="AO265" s="8">
        <f t="shared" si="146"/>
        <v>0</v>
      </c>
      <c r="AP265" s="8">
        <f t="shared" si="147"/>
        <v>0</v>
      </c>
      <c r="AQ265" s="8">
        <f t="shared" si="148"/>
        <v>0</v>
      </c>
      <c r="AR265" s="8">
        <f t="shared" si="149"/>
        <v>0</v>
      </c>
      <c r="AS265" s="8">
        <f t="shared" si="150"/>
        <v>0</v>
      </c>
      <c r="AT265" s="8">
        <f t="shared" si="151"/>
        <v>0</v>
      </c>
      <c r="AU265" s="9">
        <f t="shared" si="152"/>
        <v>0</v>
      </c>
    </row>
    <row r="266" spans="1:47" x14ac:dyDescent="0.25">
      <c r="A266" s="48">
        <f>CHK!G266</f>
        <v>0</v>
      </c>
      <c r="B266" s="48">
        <f>CHK!H266</f>
        <v>0</v>
      </c>
      <c r="C266" s="48" t="str">
        <f>CHK!I266</f>
        <v>OK</v>
      </c>
      <c r="D266" s="82"/>
      <c r="E266" s="23" t="str">
        <f>$E$46</f>
        <v>Light Equipment - Commercial Forklift</v>
      </c>
      <c r="F266" s="28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30"/>
      <c r="R266" s="2"/>
      <c r="S266" s="82"/>
      <c r="T266" s="23" t="str">
        <f>$E$46</f>
        <v>Light Equipment - Commercial Forklift</v>
      </c>
      <c r="U266" s="28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30"/>
      <c r="AG266" s="2"/>
      <c r="AH266" s="82"/>
      <c r="AI266" s="23" t="str">
        <f>$E$46</f>
        <v>Light Equipment - Commercial Forklift</v>
      </c>
      <c r="AJ266" s="7">
        <f t="shared" si="153"/>
        <v>0</v>
      </c>
      <c r="AK266" s="8">
        <f t="shared" si="142"/>
        <v>0</v>
      </c>
      <c r="AL266" s="8">
        <f t="shared" si="143"/>
        <v>0</v>
      </c>
      <c r="AM266" s="8">
        <f t="shared" si="144"/>
        <v>0</v>
      </c>
      <c r="AN266" s="8">
        <f t="shared" si="145"/>
        <v>0</v>
      </c>
      <c r="AO266" s="8">
        <f t="shared" si="146"/>
        <v>0</v>
      </c>
      <c r="AP266" s="8">
        <f t="shared" si="147"/>
        <v>0</v>
      </c>
      <c r="AQ266" s="8">
        <f t="shared" si="148"/>
        <v>0</v>
      </c>
      <c r="AR266" s="8">
        <f t="shared" si="149"/>
        <v>0</v>
      </c>
      <c r="AS266" s="8">
        <f t="shared" si="150"/>
        <v>0</v>
      </c>
      <c r="AT266" s="8">
        <f t="shared" si="151"/>
        <v>0</v>
      </c>
      <c r="AU266" s="9">
        <f t="shared" si="152"/>
        <v>0</v>
      </c>
    </row>
    <row r="267" spans="1:47" x14ac:dyDescent="0.25">
      <c r="A267" s="48">
        <f>CHK!G267</f>
        <v>0</v>
      </c>
      <c r="B267" s="48">
        <f>CHK!H267</f>
        <v>0</v>
      </c>
      <c r="C267" s="48" t="str">
        <f>CHK!I267</f>
        <v>OK</v>
      </c>
      <c r="D267" s="82"/>
      <c r="E267" s="23" t="str">
        <f>$E$47</f>
        <v>Heavy Vehicle - Private</v>
      </c>
      <c r="F267" s="28"/>
      <c r="G267" s="29"/>
      <c r="H267" s="29"/>
      <c r="I267" s="29"/>
      <c r="J267" s="29"/>
      <c r="K267" s="29"/>
      <c r="L267" s="29"/>
      <c r="M267" s="29"/>
      <c r="N267" s="29"/>
      <c r="O267" s="29"/>
      <c r="P267" s="29"/>
      <c r="Q267" s="30"/>
      <c r="R267" s="2"/>
      <c r="S267" s="82"/>
      <c r="T267" s="23" t="str">
        <f>$E$47</f>
        <v>Heavy Vehicle - Private</v>
      </c>
      <c r="U267" s="28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30"/>
      <c r="AG267" s="2"/>
      <c r="AH267" s="82"/>
      <c r="AI267" s="23" t="str">
        <f>$E$47</f>
        <v>Heavy Vehicle - Private</v>
      </c>
      <c r="AJ267" s="7">
        <f t="shared" si="153"/>
        <v>0</v>
      </c>
      <c r="AK267" s="8">
        <f t="shared" si="142"/>
        <v>0</v>
      </c>
      <c r="AL267" s="8">
        <f t="shared" si="143"/>
        <v>0</v>
      </c>
      <c r="AM267" s="8">
        <f t="shared" si="144"/>
        <v>0</v>
      </c>
      <c r="AN267" s="8">
        <f t="shared" si="145"/>
        <v>0</v>
      </c>
      <c r="AO267" s="8">
        <f t="shared" si="146"/>
        <v>0</v>
      </c>
      <c r="AP267" s="8">
        <f t="shared" si="147"/>
        <v>0</v>
      </c>
      <c r="AQ267" s="8">
        <f t="shared" si="148"/>
        <v>0</v>
      </c>
      <c r="AR267" s="8">
        <f t="shared" si="149"/>
        <v>0</v>
      </c>
      <c r="AS267" s="8">
        <f t="shared" si="150"/>
        <v>0</v>
      </c>
      <c r="AT267" s="8">
        <f t="shared" si="151"/>
        <v>0</v>
      </c>
      <c r="AU267" s="9">
        <f t="shared" si="152"/>
        <v>0</v>
      </c>
    </row>
    <row r="268" spans="1:47" x14ac:dyDescent="0.25">
      <c r="A268" s="48">
        <f>CHK!G268</f>
        <v>0</v>
      </c>
      <c r="B268" s="48">
        <f>CHK!H268</f>
        <v>0</v>
      </c>
      <c r="C268" s="48" t="str">
        <f>CHK!I268</f>
        <v>OK</v>
      </c>
      <c r="D268" s="83"/>
      <c r="E268" s="24" t="str">
        <f>$E$48</f>
        <v>Heavy Vehicle - Commercial</v>
      </c>
      <c r="F268" s="28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30"/>
      <c r="R268" s="2"/>
      <c r="S268" s="83"/>
      <c r="T268" s="23" t="str">
        <f>$E$48</f>
        <v>Heavy Vehicle - Commercial</v>
      </c>
      <c r="U268" s="28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30"/>
      <c r="AG268" s="2"/>
      <c r="AH268" s="83"/>
      <c r="AI268" s="23" t="str">
        <f>$E$48</f>
        <v>Heavy Vehicle - Commercial</v>
      </c>
      <c r="AJ268" s="7">
        <f t="shared" si="153"/>
        <v>0</v>
      </c>
      <c r="AK268" s="8">
        <f t="shared" si="142"/>
        <v>0</v>
      </c>
      <c r="AL268" s="8">
        <f t="shared" si="143"/>
        <v>0</v>
      </c>
      <c r="AM268" s="8">
        <f t="shared" si="144"/>
        <v>0</v>
      </c>
      <c r="AN268" s="8">
        <f t="shared" si="145"/>
        <v>0</v>
      </c>
      <c r="AO268" s="8">
        <f t="shared" si="146"/>
        <v>0</v>
      </c>
      <c r="AP268" s="8">
        <f t="shared" si="147"/>
        <v>0</v>
      </c>
      <c r="AQ268" s="8">
        <f t="shared" si="148"/>
        <v>0</v>
      </c>
      <c r="AR268" s="8">
        <f t="shared" si="149"/>
        <v>0</v>
      </c>
      <c r="AS268" s="8">
        <f t="shared" si="150"/>
        <v>0</v>
      </c>
      <c r="AT268" s="8">
        <f t="shared" si="151"/>
        <v>0</v>
      </c>
      <c r="AU268" s="9">
        <f t="shared" si="152"/>
        <v>0</v>
      </c>
    </row>
    <row r="269" spans="1:47" x14ac:dyDescent="0.25">
      <c r="A269" s="48">
        <f>CHK!G269</f>
        <v>0</v>
      </c>
      <c r="B269" s="48">
        <f>CHK!H269</f>
        <v>0</v>
      </c>
      <c r="C269" s="48" t="str">
        <f>CHK!I269</f>
        <v>OK</v>
      </c>
      <c r="D269" s="81" t="str">
        <f>$D$49</f>
        <v>Motorcycle</v>
      </c>
      <c r="E269" s="24" t="str">
        <f>$E$49</f>
        <v>&lt;200 CC</v>
      </c>
      <c r="F269" s="28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30"/>
      <c r="R269" s="2"/>
      <c r="S269" s="81" t="str">
        <f>$D$49</f>
        <v>Motorcycle</v>
      </c>
      <c r="T269" s="23" t="str">
        <f>$E$49</f>
        <v>&lt;200 CC</v>
      </c>
      <c r="U269" s="28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30"/>
      <c r="AG269" s="2"/>
      <c r="AH269" s="81" t="str">
        <f>$D$49</f>
        <v>Motorcycle</v>
      </c>
      <c r="AI269" s="23" t="str">
        <f>$E$49</f>
        <v>&lt;200 CC</v>
      </c>
      <c r="AJ269" s="7">
        <f t="shared" si="153"/>
        <v>0</v>
      </c>
      <c r="AK269" s="8">
        <f t="shared" si="142"/>
        <v>0</v>
      </c>
      <c r="AL269" s="8">
        <f t="shared" si="143"/>
        <v>0</v>
      </c>
      <c r="AM269" s="8">
        <f t="shared" si="144"/>
        <v>0</v>
      </c>
      <c r="AN269" s="8">
        <f t="shared" si="145"/>
        <v>0</v>
      </c>
      <c r="AO269" s="8">
        <f t="shared" si="146"/>
        <v>0</v>
      </c>
      <c r="AP269" s="8">
        <f t="shared" si="147"/>
        <v>0</v>
      </c>
      <c r="AQ269" s="8">
        <f t="shared" si="148"/>
        <v>0</v>
      </c>
      <c r="AR269" s="8">
        <f t="shared" si="149"/>
        <v>0</v>
      </c>
      <c r="AS269" s="8">
        <f t="shared" si="150"/>
        <v>0</v>
      </c>
      <c r="AT269" s="8">
        <f t="shared" si="151"/>
        <v>0</v>
      </c>
      <c r="AU269" s="9">
        <f t="shared" si="152"/>
        <v>0</v>
      </c>
    </row>
    <row r="270" spans="1:47" x14ac:dyDescent="0.25">
      <c r="A270" s="48">
        <f>CHK!G270</f>
        <v>0</v>
      </c>
      <c r="B270" s="48">
        <f>CHK!H270</f>
        <v>0</v>
      </c>
      <c r="C270" s="48" t="str">
        <f>CHK!I270</f>
        <v>OK</v>
      </c>
      <c r="D270" s="83"/>
      <c r="E270" s="24" t="str">
        <f>$E$50</f>
        <v>&gt;200 CC</v>
      </c>
      <c r="F270" s="28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30"/>
      <c r="R270" s="2"/>
      <c r="S270" s="83"/>
      <c r="T270" s="23" t="str">
        <f>$E$50</f>
        <v>&gt;200 CC</v>
      </c>
      <c r="U270" s="28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30"/>
      <c r="AG270" s="2"/>
      <c r="AH270" s="83"/>
      <c r="AI270" s="23" t="str">
        <f>$E$50</f>
        <v>&gt;200 CC</v>
      </c>
      <c r="AJ270" s="7">
        <f t="shared" si="153"/>
        <v>0</v>
      </c>
      <c r="AK270" s="8">
        <f t="shared" si="142"/>
        <v>0</v>
      </c>
      <c r="AL270" s="8">
        <f t="shared" si="143"/>
        <v>0</v>
      </c>
      <c r="AM270" s="8">
        <f t="shared" si="144"/>
        <v>0</v>
      </c>
      <c r="AN270" s="8">
        <f t="shared" si="145"/>
        <v>0</v>
      </c>
      <c r="AO270" s="8">
        <f t="shared" si="146"/>
        <v>0</v>
      </c>
      <c r="AP270" s="8">
        <f t="shared" si="147"/>
        <v>0</v>
      </c>
      <c r="AQ270" s="8">
        <f t="shared" si="148"/>
        <v>0</v>
      </c>
      <c r="AR270" s="8">
        <f t="shared" si="149"/>
        <v>0</v>
      </c>
      <c r="AS270" s="8">
        <f t="shared" si="150"/>
        <v>0</v>
      </c>
      <c r="AT270" s="8">
        <f t="shared" si="151"/>
        <v>0</v>
      </c>
      <c r="AU270" s="9">
        <f t="shared" si="152"/>
        <v>0</v>
      </c>
    </row>
    <row r="271" spans="1:47" x14ac:dyDescent="0.25">
      <c r="A271" s="48">
        <f>CHK!G271</f>
        <v>0</v>
      </c>
      <c r="B271" s="48">
        <f>CHK!H271</f>
        <v>0</v>
      </c>
      <c r="C271" s="48" t="str">
        <f>CHK!I271</f>
        <v>OK</v>
      </c>
      <c r="D271" s="25" t="str">
        <f>$D$51</f>
        <v>Others</v>
      </c>
      <c r="E271" s="26"/>
      <c r="F271" s="28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30"/>
      <c r="R271" s="2"/>
      <c r="S271" s="25" t="str">
        <f>$D$51</f>
        <v>Others</v>
      </c>
      <c r="T271" s="26"/>
      <c r="U271" s="28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30"/>
      <c r="AG271" s="2"/>
      <c r="AH271" s="25" t="str">
        <f>$D$51</f>
        <v>Others</v>
      </c>
      <c r="AI271" s="26"/>
      <c r="AJ271" s="7">
        <f t="shared" si="153"/>
        <v>0</v>
      </c>
      <c r="AK271" s="8">
        <f t="shared" si="142"/>
        <v>0</v>
      </c>
      <c r="AL271" s="8">
        <f t="shared" si="143"/>
        <v>0</v>
      </c>
      <c r="AM271" s="8">
        <f t="shared" si="144"/>
        <v>0</v>
      </c>
      <c r="AN271" s="8">
        <f t="shared" si="145"/>
        <v>0</v>
      </c>
      <c r="AO271" s="8">
        <f t="shared" si="146"/>
        <v>0</v>
      </c>
      <c r="AP271" s="8">
        <f t="shared" si="147"/>
        <v>0</v>
      </c>
      <c r="AQ271" s="8">
        <f t="shared" si="148"/>
        <v>0</v>
      </c>
      <c r="AR271" s="8">
        <f t="shared" si="149"/>
        <v>0</v>
      </c>
      <c r="AS271" s="8">
        <f t="shared" si="150"/>
        <v>0</v>
      </c>
      <c r="AT271" s="8">
        <f t="shared" si="151"/>
        <v>0</v>
      </c>
      <c r="AU271" s="9">
        <f t="shared" si="152"/>
        <v>0</v>
      </c>
    </row>
    <row r="272" spans="1:47" x14ac:dyDescent="0.25">
      <c r="A272" s="48">
        <f>CHK!G272</f>
        <v>0</v>
      </c>
      <c r="B272" s="48">
        <f>CHK!H272</f>
        <v>0</v>
      </c>
      <c r="C272" s="48">
        <f>CHK!I272</f>
        <v>0</v>
      </c>
      <c r="D272" s="15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15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15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</row>
    <row r="273" spans="1:47" ht="15" customHeight="1" x14ac:dyDescent="0.25">
      <c r="A273" s="48">
        <f>CHK!G273</f>
        <v>0</v>
      </c>
      <c r="B273" s="48">
        <f>CHK!H273</f>
        <v>0</v>
      </c>
      <c r="C273" s="48">
        <f>CHK!I273</f>
        <v>0</v>
      </c>
      <c r="D273" s="18" t="s">
        <v>37</v>
      </c>
      <c r="E273" s="19"/>
      <c r="F273" s="32" t="str">
        <f>$F$9</f>
        <v>إجمالي الأقساط (Gross Premiums)</v>
      </c>
      <c r="G273" s="32"/>
      <c r="H273" s="32"/>
      <c r="I273" s="32" t="str">
        <f>F273</f>
        <v>إجمالي الأقساط (Gross Premiums)</v>
      </c>
      <c r="J273" s="32"/>
      <c r="K273" s="32"/>
      <c r="L273" s="32" t="str">
        <f>F273</f>
        <v>إجمالي الأقساط (Gross Premiums)</v>
      </c>
      <c r="M273" s="32"/>
      <c r="N273" s="32"/>
      <c r="O273" s="32" t="str">
        <f>F273</f>
        <v>إجمالي الأقساط (Gross Premiums)</v>
      </c>
      <c r="P273" s="32"/>
      <c r="Q273" s="32"/>
      <c r="R273" s="2"/>
      <c r="S273" s="18" t="str">
        <f>D273</f>
        <v>Ras al-Khaimah</v>
      </c>
      <c r="T273" s="19"/>
      <c r="U273" s="32" t="str">
        <f>$U$9</f>
        <v>عدد السيارات في كل فئة ( Number of Vehicles per category)</v>
      </c>
      <c r="V273" s="32"/>
      <c r="W273" s="32"/>
      <c r="X273" s="32" t="str">
        <f>U273</f>
        <v>عدد السيارات في كل فئة ( Number of Vehicles per category)</v>
      </c>
      <c r="Y273" s="32"/>
      <c r="Z273" s="32"/>
      <c r="AA273" s="32" t="str">
        <f>U273</f>
        <v>عدد السيارات في كل فئة ( Number of Vehicles per category)</v>
      </c>
      <c r="AB273" s="32"/>
      <c r="AC273" s="32"/>
      <c r="AD273" s="32" t="str">
        <f>U273</f>
        <v>عدد السيارات في كل فئة ( Number of Vehicles per category)</v>
      </c>
      <c r="AE273" s="32"/>
      <c r="AF273" s="32"/>
      <c r="AG273" s="2"/>
      <c r="AH273" s="18" t="str">
        <f>D273</f>
        <v>Ras al-Khaimah</v>
      </c>
      <c r="AI273" s="19"/>
      <c r="AJ273" s="32" t="str">
        <f>$AJ$9</f>
        <v xml:space="preserve">متوسط الأسعار المطبقة خلال شهر ( Average premiums applied within a month) </v>
      </c>
      <c r="AK273" s="32"/>
      <c r="AL273" s="32"/>
      <c r="AM273" s="32" t="str">
        <f>AJ273</f>
        <v xml:space="preserve">متوسط الأسعار المطبقة خلال شهر ( Average premiums applied within a month) </v>
      </c>
      <c r="AN273" s="32"/>
      <c r="AO273" s="32"/>
      <c r="AP273" s="32" t="str">
        <f>AJ273</f>
        <v xml:space="preserve">متوسط الأسعار المطبقة خلال شهر ( Average premiums applied within a month) </v>
      </c>
      <c r="AQ273" s="32"/>
      <c r="AR273" s="32"/>
      <c r="AS273" s="32" t="str">
        <f>AJ273</f>
        <v xml:space="preserve">متوسط الأسعار المطبقة خلال شهر ( Average premiums applied within a month) </v>
      </c>
      <c r="AT273" s="32"/>
      <c r="AU273" s="32"/>
    </row>
    <row r="274" spans="1:47" x14ac:dyDescent="0.25">
      <c r="A274" s="48">
        <f>CHK!G274</f>
        <v>0</v>
      </c>
      <c r="B274" s="48">
        <f>CHK!H274</f>
        <v>0</v>
      </c>
      <c r="C274" s="48">
        <f>CHK!I274</f>
        <v>0</v>
      </c>
      <c r="D274" s="84" t="s">
        <v>0</v>
      </c>
      <c r="E274" s="85"/>
      <c r="F274" s="20">
        <f>$F$10</f>
        <v>43739</v>
      </c>
      <c r="G274" s="21">
        <f>$G$10</f>
        <v>43770</v>
      </c>
      <c r="H274" s="21">
        <f>$H$10</f>
        <v>43800</v>
      </c>
      <c r="I274" s="21">
        <f>$I$10</f>
        <v>43556</v>
      </c>
      <c r="J274" s="21">
        <f>$J$10</f>
        <v>43586</v>
      </c>
      <c r="K274" s="21">
        <f>$K$10</f>
        <v>43617</v>
      </c>
      <c r="L274" s="21">
        <f>$L$10</f>
        <v>43647</v>
      </c>
      <c r="M274" s="21">
        <f>$M$10</f>
        <v>43678</v>
      </c>
      <c r="N274" s="21">
        <f>$N$10</f>
        <v>43709</v>
      </c>
      <c r="O274" s="21">
        <f>$O$10</f>
        <v>43739</v>
      </c>
      <c r="P274" s="21">
        <f>$P$10</f>
        <v>43770</v>
      </c>
      <c r="Q274" s="22">
        <f>$Q$10</f>
        <v>43800</v>
      </c>
      <c r="R274" s="2"/>
      <c r="S274" s="84" t="s">
        <v>0</v>
      </c>
      <c r="T274" s="85"/>
      <c r="U274" s="20">
        <f>$F$10</f>
        <v>43739</v>
      </c>
      <c r="V274" s="21">
        <f>$G$10</f>
        <v>43770</v>
      </c>
      <c r="W274" s="21">
        <f>$H$10</f>
        <v>43800</v>
      </c>
      <c r="X274" s="21">
        <f>$I$10</f>
        <v>43556</v>
      </c>
      <c r="Y274" s="21">
        <f>$J$10</f>
        <v>43586</v>
      </c>
      <c r="Z274" s="21">
        <f>$K$10</f>
        <v>43617</v>
      </c>
      <c r="AA274" s="21">
        <f>$L$10</f>
        <v>43647</v>
      </c>
      <c r="AB274" s="21">
        <f>$M$10</f>
        <v>43678</v>
      </c>
      <c r="AC274" s="21">
        <f>$N$10</f>
        <v>43709</v>
      </c>
      <c r="AD274" s="21">
        <f>$O$10</f>
        <v>43739</v>
      </c>
      <c r="AE274" s="21">
        <f>$P$10</f>
        <v>43770</v>
      </c>
      <c r="AF274" s="22">
        <f>$Q$10</f>
        <v>43800</v>
      </c>
      <c r="AG274" s="2"/>
      <c r="AH274" s="84" t="s">
        <v>0</v>
      </c>
      <c r="AI274" s="85"/>
      <c r="AJ274" s="20">
        <f>$F$10</f>
        <v>43739</v>
      </c>
      <c r="AK274" s="21">
        <f>$G$10</f>
        <v>43770</v>
      </c>
      <c r="AL274" s="21">
        <f>$H$10</f>
        <v>43800</v>
      </c>
      <c r="AM274" s="21">
        <f>$I$10</f>
        <v>43556</v>
      </c>
      <c r="AN274" s="21">
        <f>$J$10</f>
        <v>43586</v>
      </c>
      <c r="AO274" s="21">
        <f>$K$10</f>
        <v>43617</v>
      </c>
      <c r="AP274" s="21">
        <f>$L$10</f>
        <v>43647</v>
      </c>
      <c r="AQ274" s="21">
        <f>$M$10</f>
        <v>43678</v>
      </c>
      <c r="AR274" s="21">
        <f>$N$10</f>
        <v>43709</v>
      </c>
      <c r="AS274" s="21">
        <f>$O$10</f>
        <v>43739</v>
      </c>
      <c r="AT274" s="21">
        <f>$P$10</f>
        <v>43770</v>
      </c>
      <c r="AU274" s="22">
        <f>$Q$10</f>
        <v>43800</v>
      </c>
    </row>
    <row r="275" spans="1:47" x14ac:dyDescent="0.25">
      <c r="A275" s="48">
        <f>CHK!G275</f>
        <v>0</v>
      </c>
      <c r="B275" s="48">
        <f>CHK!H275</f>
        <v>0</v>
      </c>
      <c r="C275" s="48" t="str">
        <f>CHK!I275</f>
        <v>OK</v>
      </c>
      <c r="D275" s="81" t="str">
        <f>$D$11</f>
        <v>Salon- Private</v>
      </c>
      <c r="E275" s="23" t="str">
        <f>$E$11</f>
        <v>4 Cylinder</v>
      </c>
      <c r="F275" s="28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30"/>
      <c r="R275" s="2"/>
      <c r="S275" s="81" t="str">
        <f>$D$11</f>
        <v>Salon- Private</v>
      </c>
      <c r="T275" s="23" t="str">
        <f>$E$11</f>
        <v>4 Cylinder</v>
      </c>
      <c r="U275" s="28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30"/>
      <c r="AG275" s="2"/>
      <c r="AH275" s="81" t="str">
        <f>$D$11</f>
        <v>Salon- Private</v>
      </c>
      <c r="AI275" s="23" t="str">
        <f>$E$11</f>
        <v>4 Cylinder</v>
      </c>
      <c r="AJ275" s="4">
        <f>IFERROR(F275/U275,0)</f>
        <v>0</v>
      </c>
      <c r="AK275" s="5">
        <f t="shared" ref="AK275:AK315" si="154">IFERROR(G275/V275,0)</f>
        <v>0</v>
      </c>
      <c r="AL275" s="5">
        <f t="shared" ref="AL275:AL315" si="155">IFERROR(H275/W275,0)</f>
        <v>0</v>
      </c>
      <c r="AM275" s="5">
        <f t="shared" ref="AM275:AM315" si="156">IFERROR(I275/X275,0)</f>
        <v>0</v>
      </c>
      <c r="AN275" s="5">
        <f t="shared" ref="AN275:AN315" si="157">IFERROR(J275/Y275,0)</f>
        <v>0</v>
      </c>
      <c r="AO275" s="5">
        <f t="shared" ref="AO275:AO315" si="158">IFERROR(K275/Z275,0)</f>
        <v>0</v>
      </c>
      <c r="AP275" s="5">
        <f t="shared" ref="AP275:AP315" si="159">IFERROR(L275/AA275,0)</f>
        <v>0</v>
      </c>
      <c r="AQ275" s="5">
        <f t="shared" ref="AQ275:AQ315" si="160">IFERROR(M275/AB275,0)</f>
        <v>0</v>
      </c>
      <c r="AR275" s="5">
        <f t="shared" ref="AR275:AR315" si="161">IFERROR(N275/AC275,0)</f>
        <v>0</v>
      </c>
      <c r="AS275" s="5">
        <f t="shared" ref="AS275:AS315" si="162">IFERROR(O275/AD275,0)</f>
        <v>0</v>
      </c>
      <c r="AT275" s="5">
        <f t="shared" ref="AT275:AT315" si="163">IFERROR(P275/AE275,0)</f>
        <v>0</v>
      </c>
      <c r="AU275" s="6">
        <f t="shared" ref="AU275:AU315" si="164">IFERROR(Q275/AF275,0)</f>
        <v>0</v>
      </c>
    </row>
    <row r="276" spans="1:47" x14ac:dyDescent="0.25">
      <c r="A276" s="48">
        <f>CHK!G276</f>
        <v>0</v>
      </c>
      <c r="B276" s="48">
        <f>CHK!H276</f>
        <v>0</v>
      </c>
      <c r="C276" s="48" t="str">
        <f>CHK!I276</f>
        <v>OK</v>
      </c>
      <c r="D276" s="82"/>
      <c r="E276" s="23" t="str">
        <f>$E$12</f>
        <v>6 Cylinder</v>
      </c>
      <c r="F276" s="28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30"/>
      <c r="R276" s="2"/>
      <c r="S276" s="82"/>
      <c r="T276" s="23" t="str">
        <f>$E$12</f>
        <v>6 Cylinder</v>
      </c>
      <c r="U276" s="28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30"/>
      <c r="AG276" s="2"/>
      <c r="AH276" s="82"/>
      <c r="AI276" s="23" t="str">
        <f>$E$12</f>
        <v>6 Cylinder</v>
      </c>
      <c r="AJ276" s="4">
        <f t="shared" ref="AJ276:AJ315" si="165">IFERROR(F276/U276,0)</f>
        <v>0</v>
      </c>
      <c r="AK276" s="5">
        <f t="shared" si="154"/>
        <v>0</v>
      </c>
      <c r="AL276" s="5">
        <f t="shared" si="155"/>
        <v>0</v>
      </c>
      <c r="AM276" s="5">
        <f t="shared" si="156"/>
        <v>0</v>
      </c>
      <c r="AN276" s="5">
        <f t="shared" si="157"/>
        <v>0</v>
      </c>
      <c r="AO276" s="5">
        <f t="shared" si="158"/>
        <v>0</v>
      </c>
      <c r="AP276" s="5">
        <f t="shared" si="159"/>
        <v>0</v>
      </c>
      <c r="AQ276" s="5">
        <f t="shared" si="160"/>
        <v>0</v>
      </c>
      <c r="AR276" s="5">
        <f t="shared" si="161"/>
        <v>0</v>
      </c>
      <c r="AS276" s="5">
        <f t="shared" si="162"/>
        <v>0</v>
      </c>
      <c r="AT276" s="5">
        <f t="shared" si="163"/>
        <v>0</v>
      </c>
      <c r="AU276" s="6">
        <f t="shared" si="164"/>
        <v>0</v>
      </c>
    </row>
    <row r="277" spans="1:47" x14ac:dyDescent="0.25">
      <c r="A277" s="48">
        <f>CHK!G277</f>
        <v>0</v>
      </c>
      <c r="B277" s="48">
        <f>CHK!H277</f>
        <v>0</v>
      </c>
      <c r="C277" s="48" t="str">
        <f>CHK!I277</f>
        <v>OK</v>
      </c>
      <c r="D277" s="82"/>
      <c r="E277" s="23" t="str">
        <f>$E$13</f>
        <v>8 Cylinder</v>
      </c>
      <c r="F277" s="28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30"/>
      <c r="R277" s="2"/>
      <c r="S277" s="82"/>
      <c r="T277" s="23" t="str">
        <f>$E$13</f>
        <v>8 Cylinder</v>
      </c>
      <c r="U277" s="28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30"/>
      <c r="AG277" s="2"/>
      <c r="AH277" s="82"/>
      <c r="AI277" s="23" t="str">
        <f>$E$13</f>
        <v>8 Cylinder</v>
      </c>
      <c r="AJ277" s="4">
        <f t="shared" si="165"/>
        <v>0</v>
      </c>
      <c r="AK277" s="5">
        <f t="shared" si="154"/>
        <v>0</v>
      </c>
      <c r="AL277" s="5">
        <f t="shared" si="155"/>
        <v>0</v>
      </c>
      <c r="AM277" s="5">
        <f t="shared" si="156"/>
        <v>0</v>
      </c>
      <c r="AN277" s="5">
        <f t="shared" si="157"/>
        <v>0</v>
      </c>
      <c r="AO277" s="5">
        <f t="shared" si="158"/>
        <v>0</v>
      </c>
      <c r="AP277" s="5">
        <f t="shared" si="159"/>
        <v>0</v>
      </c>
      <c r="AQ277" s="5">
        <f t="shared" si="160"/>
        <v>0</v>
      </c>
      <c r="AR277" s="5">
        <f t="shared" si="161"/>
        <v>0</v>
      </c>
      <c r="AS277" s="5">
        <f t="shared" si="162"/>
        <v>0</v>
      </c>
      <c r="AT277" s="5">
        <f t="shared" si="163"/>
        <v>0</v>
      </c>
      <c r="AU277" s="6">
        <f t="shared" si="164"/>
        <v>0</v>
      </c>
    </row>
    <row r="278" spans="1:47" x14ac:dyDescent="0.25">
      <c r="A278" s="48">
        <f>CHK!G278</f>
        <v>0</v>
      </c>
      <c r="B278" s="48">
        <f>CHK!H278</f>
        <v>0</v>
      </c>
      <c r="C278" s="48" t="str">
        <f>CHK!I278</f>
        <v>OK</v>
      </c>
      <c r="D278" s="83"/>
      <c r="E278" s="23" t="str">
        <f>$E$14</f>
        <v>&gt;8 Cylinders</v>
      </c>
      <c r="F278" s="28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30"/>
      <c r="R278" s="2"/>
      <c r="S278" s="83"/>
      <c r="T278" s="23" t="str">
        <f>$E$14</f>
        <v>&gt;8 Cylinders</v>
      </c>
      <c r="U278" s="28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30"/>
      <c r="AG278" s="2"/>
      <c r="AH278" s="83"/>
      <c r="AI278" s="23" t="str">
        <f>$E$14</f>
        <v>&gt;8 Cylinders</v>
      </c>
      <c r="AJ278" s="4">
        <f t="shared" si="165"/>
        <v>0</v>
      </c>
      <c r="AK278" s="5">
        <f t="shared" si="154"/>
        <v>0</v>
      </c>
      <c r="AL278" s="5">
        <f t="shared" si="155"/>
        <v>0</v>
      </c>
      <c r="AM278" s="5">
        <f t="shared" si="156"/>
        <v>0</v>
      </c>
      <c r="AN278" s="5">
        <f t="shared" si="157"/>
        <v>0</v>
      </c>
      <c r="AO278" s="5">
        <f t="shared" si="158"/>
        <v>0</v>
      </c>
      <c r="AP278" s="5">
        <f t="shared" si="159"/>
        <v>0</v>
      </c>
      <c r="AQ278" s="5">
        <f t="shared" si="160"/>
        <v>0</v>
      </c>
      <c r="AR278" s="5">
        <f t="shared" si="161"/>
        <v>0</v>
      </c>
      <c r="AS278" s="5">
        <f t="shared" si="162"/>
        <v>0</v>
      </c>
      <c r="AT278" s="5">
        <f t="shared" si="163"/>
        <v>0</v>
      </c>
      <c r="AU278" s="6">
        <f t="shared" si="164"/>
        <v>0</v>
      </c>
    </row>
    <row r="279" spans="1:47" ht="15.75" customHeight="1" x14ac:dyDescent="0.25">
      <c r="A279" s="48">
        <f>CHK!G279</f>
        <v>0</v>
      </c>
      <c r="B279" s="48">
        <f>CHK!H279</f>
        <v>0</v>
      </c>
      <c r="C279" s="48" t="str">
        <f>CHK!I279</f>
        <v>OK</v>
      </c>
      <c r="D279" s="81" t="str">
        <f>$D$15</f>
        <v>Salon - Commercial</v>
      </c>
      <c r="E279" s="23" t="str">
        <f>$E$15</f>
        <v>4 Cylinder</v>
      </c>
      <c r="F279" s="28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30"/>
      <c r="R279" s="2"/>
      <c r="S279" s="81" t="str">
        <f>$D$15</f>
        <v>Salon - Commercial</v>
      </c>
      <c r="T279" s="23" t="str">
        <f>$E$15</f>
        <v>4 Cylinder</v>
      </c>
      <c r="U279" s="28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30"/>
      <c r="AG279" s="2"/>
      <c r="AH279" s="81" t="str">
        <f>$D$15</f>
        <v>Salon - Commercial</v>
      </c>
      <c r="AI279" s="23" t="str">
        <f>$E$15</f>
        <v>4 Cylinder</v>
      </c>
      <c r="AJ279" s="4">
        <f t="shared" si="165"/>
        <v>0</v>
      </c>
      <c r="AK279" s="5">
        <f t="shared" si="154"/>
        <v>0</v>
      </c>
      <c r="AL279" s="5">
        <f t="shared" si="155"/>
        <v>0</v>
      </c>
      <c r="AM279" s="5">
        <f t="shared" si="156"/>
        <v>0</v>
      </c>
      <c r="AN279" s="5">
        <f t="shared" si="157"/>
        <v>0</v>
      </c>
      <c r="AO279" s="5">
        <f t="shared" si="158"/>
        <v>0</v>
      </c>
      <c r="AP279" s="5">
        <f t="shared" si="159"/>
        <v>0</v>
      </c>
      <c r="AQ279" s="5">
        <f t="shared" si="160"/>
        <v>0</v>
      </c>
      <c r="AR279" s="5">
        <f t="shared" si="161"/>
        <v>0</v>
      </c>
      <c r="AS279" s="5">
        <f t="shared" si="162"/>
        <v>0</v>
      </c>
      <c r="AT279" s="5">
        <f t="shared" si="163"/>
        <v>0</v>
      </c>
      <c r="AU279" s="6">
        <f t="shared" si="164"/>
        <v>0</v>
      </c>
    </row>
    <row r="280" spans="1:47" x14ac:dyDescent="0.25">
      <c r="A280" s="48">
        <f>CHK!G280</f>
        <v>0</v>
      </c>
      <c r="B280" s="48">
        <f>CHK!H280</f>
        <v>0</v>
      </c>
      <c r="C280" s="48" t="str">
        <f>CHK!I280</f>
        <v>OK</v>
      </c>
      <c r="D280" s="82"/>
      <c r="E280" s="23" t="str">
        <f>$E$16</f>
        <v>6 Cylinder</v>
      </c>
      <c r="F280" s="28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30"/>
      <c r="R280" s="2"/>
      <c r="S280" s="82"/>
      <c r="T280" s="23" t="str">
        <f>$E$16</f>
        <v>6 Cylinder</v>
      </c>
      <c r="U280" s="28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30"/>
      <c r="AG280" s="2"/>
      <c r="AH280" s="82"/>
      <c r="AI280" s="23" t="str">
        <f>$E$16</f>
        <v>6 Cylinder</v>
      </c>
      <c r="AJ280" s="4">
        <f t="shared" si="165"/>
        <v>0</v>
      </c>
      <c r="AK280" s="5">
        <f t="shared" si="154"/>
        <v>0</v>
      </c>
      <c r="AL280" s="5">
        <f t="shared" si="155"/>
        <v>0</v>
      </c>
      <c r="AM280" s="5">
        <f t="shared" si="156"/>
        <v>0</v>
      </c>
      <c r="AN280" s="5">
        <f t="shared" si="157"/>
        <v>0</v>
      </c>
      <c r="AO280" s="5">
        <f t="shared" si="158"/>
        <v>0</v>
      </c>
      <c r="AP280" s="5">
        <f t="shared" si="159"/>
        <v>0</v>
      </c>
      <c r="AQ280" s="5">
        <f t="shared" si="160"/>
        <v>0</v>
      </c>
      <c r="AR280" s="5">
        <f t="shared" si="161"/>
        <v>0</v>
      </c>
      <c r="AS280" s="5">
        <f t="shared" si="162"/>
        <v>0</v>
      </c>
      <c r="AT280" s="5">
        <f t="shared" si="163"/>
        <v>0</v>
      </c>
      <c r="AU280" s="6">
        <f t="shared" si="164"/>
        <v>0</v>
      </c>
    </row>
    <row r="281" spans="1:47" x14ac:dyDescent="0.25">
      <c r="A281" s="48">
        <f>CHK!G281</f>
        <v>0</v>
      </c>
      <c r="B281" s="48">
        <f>CHK!H281</f>
        <v>0</v>
      </c>
      <c r="C281" s="48" t="str">
        <f>CHK!I281</f>
        <v>OK</v>
      </c>
      <c r="D281" s="82"/>
      <c r="E281" s="23" t="str">
        <f>$E$17</f>
        <v>8 Cylinder</v>
      </c>
      <c r="F281" s="28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30"/>
      <c r="R281" s="2"/>
      <c r="S281" s="82"/>
      <c r="T281" s="23" t="str">
        <f>$E$17</f>
        <v>8 Cylinder</v>
      </c>
      <c r="U281" s="28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30"/>
      <c r="AG281" s="2"/>
      <c r="AH281" s="82"/>
      <c r="AI281" s="23" t="str">
        <f>$E$17</f>
        <v>8 Cylinder</v>
      </c>
      <c r="AJ281" s="4">
        <f t="shared" si="165"/>
        <v>0</v>
      </c>
      <c r="AK281" s="5">
        <f t="shared" si="154"/>
        <v>0</v>
      </c>
      <c r="AL281" s="5">
        <f t="shared" si="155"/>
        <v>0</v>
      </c>
      <c r="AM281" s="5">
        <f t="shared" si="156"/>
        <v>0</v>
      </c>
      <c r="AN281" s="5">
        <f t="shared" si="157"/>
        <v>0</v>
      </c>
      <c r="AO281" s="5">
        <f t="shared" si="158"/>
        <v>0</v>
      </c>
      <c r="AP281" s="5">
        <f t="shared" si="159"/>
        <v>0</v>
      </c>
      <c r="AQ281" s="5">
        <f t="shared" si="160"/>
        <v>0</v>
      </c>
      <c r="AR281" s="5">
        <f t="shared" si="161"/>
        <v>0</v>
      </c>
      <c r="AS281" s="5">
        <f t="shared" si="162"/>
        <v>0</v>
      </c>
      <c r="AT281" s="5">
        <f t="shared" si="163"/>
        <v>0</v>
      </c>
      <c r="AU281" s="6">
        <f t="shared" si="164"/>
        <v>0</v>
      </c>
    </row>
    <row r="282" spans="1:47" x14ac:dyDescent="0.25">
      <c r="A282" s="48">
        <f>CHK!G282</f>
        <v>0</v>
      </c>
      <c r="B282" s="48">
        <f>CHK!H282</f>
        <v>0</v>
      </c>
      <c r="C282" s="48" t="str">
        <f>CHK!I282</f>
        <v>OK</v>
      </c>
      <c r="D282" s="83"/>
      <c r="E282" s="23" t="str">
        <f>$E$18</f>
        <v>&gt;8 Cylinders</v>
      </c>
      <c r="F282" s="28"/>
      <c r="G282" s="29"/>
      <c r="H282" s="29"/>
      <c r="I282" s="29"/>
      <c r="J282" s="29"/>
      <c r="K282" s="29"/>
      <c r="L282" s="29"/>
      <c r="M282" s="29"/>
      <c r="N282" s="29"/>
      <c r="O282" s="29"/>
      <c r="P282" s="29"/>
      <c r="Q282" s="30"/>
      <c r="R282" s="2"/>
      <c r="S282" s="83"/>
      <c r="T282" s="23" t="str">
        <f>$E$18</f>
        <v>&gt;8 Cylinders</v>
      </c>
      <c r="U282" s="28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30"/>
      <c r="AG282" s="2"/>
      <c r="AH282" s="83"/>
      <c r="AI282" s="23" t="str">
        <f>$E$18</f>
        <v>&gt;8 Cylinders</v>
      </c>
      <c r="AJ282" s="4">
        <f t="shared" si="165"/>
        <v>0</v>
      </c>
      <c r="AK282" s="5">
        <f t="shared" si="154"/>
        <v>0</v>
      </c>
      <c r="AL282" s="5">
        <f t="shared" si="155"/>
        <v>0</v>
      </c>
      <c r="AM282" s="5">
        <f t="shared" si="156"/>
        <v>0</v>
      </c>
      <c r="AN282" s="5">
        <f t="shared" si="157"/>
        <v>0</v>
      </c>
      <c r="AO282" s="5">
        <f t="shared" si="158"/>
        <v>0</v>
      </c>
      <c r="AP282" s="5">
        <f t="shared" si="159"/>
        <v>0</v>
      </c>
      <c r="AQ282" s="5">
        <f t="shared" si="160"/>
        <v>0</v>
      </c>
      <c r="AR282" s="5">
        <f t="shared" si="161"/>
        <v>0</v>
      </c>
      <c r="AS282" s="5">
        <f t="shared" si="162"/>
        <v>0</v>
      </c>
      <c r="AT282" s="5">
        <f t="shared" si="163"/>
        <v>0</v>
      </c>
      <c r="AU282" s="6">
        <f t="shared" si="164"/>
        <v>0</v>
      </c>
    </row>
    <row r="283" spans="1:47" ht="15.75" customHeight="1" x14ac:dyDescent="0.25">
      <c r="A283" s="48">
        <f>CHK!G283</f>
        <v>0</v>
      </c>
      <c r="B283" s="48">
        <f>CHK!H283</f>
        <v>0</v>
      </c>
      <c r="C283" s="48" t="str">
        <f>CHK!I283</f>
        <v>OK</v>
      </c>
      <c r="D283" s="81" t="str">
        <f>$D$19</f>
        <v>Jeeps (4x4) Private</v>
      </c>
      <c r="E283" s="23" t="str">
        <f>$E$19</f>
        <v>4 Cylinder</v>
      </c>
      <c r="F283" s="28"/>
      <c r="G283" s="29"/>
      <c r="H283" s="29"/>
      <c r="I283" s="29"/>
      <c r="J283" s="29"/>
      <c r="K283" s="29"/>
      <c r="L283" s="29"/>
      <c r="M283" s="29"/>
      <c r="N283" s="29"/>
      <c r="O283" s="29"/>
      <c r="P283" s="29"/>
      <c r="Q283" s="30"/>
      <c r="R283" s="2"/>
      <c r="S283" s="81" t="str">
        <f>$D$19</f>
        <v>Jeeps (4x4) Private</v>
      </c>
      <c r="T283" s="23" t="str">
        <f>$E$19</f>
        <v>4 Cylinder</v>
      </c>
      <c r="U283" s="28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30"/>
      <c r="AG283" s="2"/>
      <c r="AH283" s="81" t="str">
        <f>$D$19</f>
        <v>Jeeps (4x4) Private</v>
      </c>
      <c r="AI283" s="23" t="str">
        <f>$E$19</f>
        <v>4 Cylinder</v>
      </c>
      <c r="AJ283" s="4">
        <f t="shared" si="165"/>
        <v>0</v>
      </c>
      <c r="AK283" s="5">
        <f t="shared" si="154"/>
        <v>0</v>
      </c>
      <c r="AL283" s="5">
        <f t="shared" si="155"/>
        <v>0</v>
      </c>
      <c r="AM283" s="5">
        <f t="shared" si="156"/>
        <v>0</v>
      </c>
      <c r="AN283" s="5">
        <f t="shared" si="157"/>
        <v>0</v>
      </c>
      <c r="AO283" s="5">
        <f t="shared" si="158"/>
        <v>0</v>
      </c>
      <c r="AP283" s="5">
        <f t="shared" si="159"/>
        <v>0</v>
      </c>
      <c r="AQ283" s="5">
        <f t="shared" si="160"/>
        <v>0</v>
      </c>
      <c r="AR283" s="5">
        <f t="shared" si="161"/>
        <v>0</v>
      </c>
      <c r="AS283" s="5">
        <f t="shared" si="162"/>
        <v>0</v>
      </c>
      <c r="AT283" s="5">
        <f t="shared" si="163"/>
        <v>0</v>
      </c>
      <c r="AU283" s="6">
        <f t="shared" si="164"/>
        <v>0</v>
      </c>
    </row>
    <row r="284" spans="1:47" x14ac:dyDescent="0.25">
      <c r="A284" s="48">
        <f>CHK!G284</f>
        <v>0</v>
      </c>
      <c r="B284" s="48">
        <f>CHK!H284</f>
        <v>0</v>
      </c>
      <c r="C284" s="48" t="str">
        <f>CHK!I284</f>
        <v>OK</v>
      </c>
      <c r="D284" s="82"/>
      <c r="E284" s="23" t="str">
        <f>$E$20</f>
        <v>6 Cylinder</v>
      </c>
      <c r="F284" s="28"/>
      <c r="G284" s="29"/>
      <c r="H284" s="29"/>
      <c r="I284" s="29"/>
      <c r="J284" s="29"/>
      <c r="K284" s="29"/>
      <c r="L284" s="29"/>
      <c r="M284" s="29"/>
      <c r="N284" s="29"/>
      <c r="O284" s="29"/>
      <c r="P284" s="29"/>
      <c r="Q284" s="30"/>
      <c r="R284" s="2"/>
      <c r="S284" s="82"/>
      <c r="T284" s="23" t="str">
        <f>$E$20</f>
        <v>6 Cylinder</v>
      </c>
      <c r="U284" s="28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30"/>
      <c r="AG284" s="2"/>
      <c r="AH284" s="82"/>
      <c r="AI284" s="23" t="str">
        <f>$E$20</f>
        <v>6 Cylinder</v>
      </c>
      <c r="AJ284" s="4">
        <f t="shared" si="165"/>
        <v>0</v>
      </c>
      <c r="AK284" s="5">
        <f t="shared" si="154"/>
        <v>0</v>
      </c>
      <c r="AL284" s="5">
        <f t="shared" si="155"/>
        <v>0</v>
      </c>
      <c r="AM284" s="5">
        <f t="shared" si="156"/>
        <v>0</v>
      </c>
      <c r="AN284" s="5">
        <f t="shared" si="157"/>
        <v>0</v>
      </c>
      <c r="AO284" s="5">
        <f t="shared" si="158"/>
        <v>0</v>
      </c>
      <c r="AP284" s="5">
        <f t="shared" si="159"/>
        <v>0</v>
      </c>
      <c r="AQ284" s="5">
        <f t="shared" si="160"/>
        <v>0</v>
      </c>
      <c r="AR284" s="5">
        <f t="shared" si="161"/>
        <v>0</v>
      </c>
      <c r="AS284" s="5">
        <f t="shared" si="162"/>
        <v>0</v>
      </c>
      <c r="AT284" s="5">
        <f t="shared" si="163"/>
        <v>0</v>
      </c>
      <c r="AU284" s="6">
        <f t="shared" si="164"/>
        <v>0</v>
      </c>
    </row>
    <row r="285" spans="1:47" x14ac:dyDescent="0.25">
      <c r="A285" s="48">
        <f>CHK!G285</f>
        <v>0</v>
      </c>
      <c r="B285" s="48">
        <f>CHK!H285</f>
        <v>0</v>
      </c>
      <c r="C285" s="48" t="str">
        <f>CHK!I285</f>
        <v>OK</v>
      </c>
      <c r="D285" s="82"/>
      <c r="E285" s="23" t="str">
        <f>$E$21</f>
        <v>8 Cylinder</v>
      </c>
      <c r="F285" s="28"/>
      <c r="G285" s="29"/>
      <c r="H285" s="29"/>
      <c r="I285" s="29"/>
      <c r="J285" s="29"/>
      <c r="K285" s="29"/>
      <c r="L285" s="29"/>
      <c r="M285" s="29"/>
      <c r="N285" s="29"/>
      <c r="O285" s="29"/>
      <c r="P285" s="29"/>
      <c r="Q285" s="30"/>
      <c r="R285" s="2"/>
      <c r="S285" s="82"/>
      <c r="T285" s="23" t="str">
        <f>$E$21</f>
        <v>8 Cylinder</v>
      </c>
      <c r="U285" s="28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30"/>
      <c r="AG285" s="2"/>
      <c r="AH285" s="82"/>
      <c r="AI285" s="23" t="str">
        <f>$E$21</f>
        <v>8 Cylinder</v>
      </c>
      <c r="AJ285" s="4">
        <f t="shared" si="165"/>
        <v>0</v>
      </c>
      <c r="AK285" s="5">
        <f t="shared" si="154"/>
        <v>0</v>
      </c>
      <c r="AL285" s="5">
        <f t="shared" si="155"/>
        <v>0</v>
      </c>
      <c r="AM285" s="5">
        <f t="shared" si="156"/>
        <v>0</v>
      </c>
      <c r="AN285" s="5">
        <f t="shared" si="157"/>
        <v>0</v>
      </c>
      <c r="AO285" s="5">
        <f t="shared" si="158"/>
        <v>0</v>
      </c>
      <c r="AP285" s="5">
        <f t="shared" si="159"/>
        <v>0</v>
      </c>
      <c r="AQ285" s="5">
        <f t="shared" si="160"/>
        <v>0</v>
      </c>
      <c r="AR285" s="5">
        <f t="shared" si="161"/>
        <v>0</v>
      </c>
      <c r="AS285" s="5">
        <f t="shared" si="162"/>
        <v>0</v>
      </c>
      <c r="AT285" s="5">
        <f t="shared" si="163"/>
        <v>0</v>
      </c>
      <c r="AU285" s="6">
        <f t="shared" si="164"/>
        <v>0</v>
      </c>
    </row>
    <row r="286" spans="1:47" x14ac:dyDescent="0.25">
      <c r="A286" s="48">
        <f>CHK!G286</f>
        <v>0</v>
      </c>
      <c r="B286" s="48">
        <f>CHK!H286</f>
        <v>0</v>
      </c>
      <c r="C286" s="48" t="str">
        <f>CHK!I286</f>
        <v>OK</v>
      </c>
      <c r="D286" s="83"/>
      <c r="E286" s="23" t="str">
        <f>$E$22</f>
        <v>&gt;8 Cylinders</v>
      </c>
      <c r="F286" s="28"/>
      <c r="G286" s="29"/>
      <c r="H286" s="29"/>
      <c r="I286" s="29"/>
      <c r="J286" s="29"/>
      <c r="K286" s="29"/>
      <c r="L286" s="29"/>
      <c r="M286" s="29"/>
      <c r="N286" s="29"/>
      <c r="O286" s="29"/>
      <c r="P286" s="29"/>
      <c r="Q286" s="30"/>
      <c r="R286" s="2"/>
      <c r="S286" s="83"/>
      <c r="T286" s="23" t="str">
        <f>$E$22</f>
        <v>&gt;8 Cylinders</v>
      </c>
      <c r="U286" s="28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30"/>
      <c r="AG286" s="2"/>
      <c r="AH286" s="83"/>
      <c r="AI286" s="23" t="str">
        <f>$E$22</f>
        <v>&gt;8 Cylinders</v>
      </c>
      <c r="AJ286" s="4">
        <f t="shared" si="165"/>
        <v>0</v>
      </c>
      <c r="AK286" s="5">
        <f t="shared" si="154"/>
        <v>0</v>
      </c>
      <c r="AL286" s="5">
        <f t="shared" si="155"/>
        <v>0</v>
      </c>
      <c r="AM286" s="5">
        <f t="shared" si="156"/>
        <v>0</v>
      </c>
      <c r="AN286" s="5">
        <f t="shared" si="157"/>
        <v>0</v>
      </c>
      <c r="AO286" s="5">
        <f t="shared" si="158"/>
        <v>0</v>
      </c>
      <c r="AP286" s="5">
        <f t="shared" si="159"/>
        <v>0</v>
      </c>
      <c r="AQ286" s="5">
        <f t="shared" si="160"/>
        <v>0</v>
      </c>
      <c r="AR286" s="5">
        <f t="shared" si="161"/>
        <v>0</v>
      </c>
      <c r="AS286" s="5">
        <f t="shared" si="162"/>
        <v>0</v>
      </c>
      <c r="AT286" s="5">
        <f t="shared" si="163"/>
        <v>0</v>
      </c>
      <c r="AU286" s="6">
        <f t="shared" si="164"/>
        <v>0</v>
      </c>
    </row>
    <row r="287" spans="1:47" ht="15.75" customHeight="1" x14ac:dyDescent="0.25">
      <c r="A287" s="48">
        <f>CHK!G287</f>
        <v>0</v>
      </c>
      <c r="B287" s="48">
        <f>CHK!H287</f>
        <v>0</v>
      </c>
      <c r="C287" s="48" t="str">
        <f>CHK!I287</f>
        <v>OK</v>
      </c>
      <c r="D287" s="81" t="str">
        <f>$D$23</f>
        <v>Jeeps (4x4) Commercial</v>
      </c>
      <c r="E287" s="23" t="str">
        <f>$E$23</f>
        <v>4 Cylinder</v>
      </c>
      <c r="F287" s="28"/>
      <c r="G287" s="29"/>
      <c r="H287" s="29"/>
      <c r="I287" s="29"/>
      <c r="J287" s="29"/>
      <c r="K287" s="29"/>
      <c r="L287" s="29"/>
      <c r="M287" s="29"/>
      <c r="N287" s="29"/>
      <c r="O287" s="29"/>
      <c r="P287" s="29"/>
      <c r="Q287" s="30"/>
      <c r="R287" s="2"/>
      <c r="S287" s="81" t="str">
        <f>$D$23</f>
        <v>Jeeps (4x4) Commercial</v>
      </c>
      <c r="T287" s="23" t="str">
        <f>$E$23</f>
        <v>4 Cylinder</v>
      </c>
      <c r="U287" s="28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30"/>
      <c r="AG287" s="2"/>
      <c r="AH287" s="81" t="str">
        <f>$D$23</f>
        <v>Jeeps (4x4) Commercial</v>
      </c>
      <c r="AI287" s="23" t="str">
        <f>$E$23</f>
        <v>4 Cylinder</v>
      </c>
      <c r="AJ287" s="4">
        <f t="shared" si="165"/>
        <v>0</v>
      </c>
      <c r="AK287" s="5">
        <f t="shared" si="154"/>
        <v>0</v>
      </c>
      <c r="AL287" s="5">
        <f t="shared" si="155"/>
        <v>0</v>
      </c>
      <c r="AM287" s="5">
        <f t="shared" si="156"/>
        <v>0</v>
      </c>
      <c r="AN287" s="5">
        <f t="shared" si="157"/>
        <v>0</v>
      </c>
      <c r="AO287" s="5">
        <f t="shared" si="158"/>
        <v>0</v>
      </c>
      <c r="AP287" s="5">
        <f t="shared" si="159"/>
        <v>0</v>
      </c>
      <c r="AQ287" s="5">
        <f t="shared" si="160"/>
        <v>0</v>
      </c>
      <c r="AR287" s="5">
        <f t="shared" si="161"/>
        <v>0</v>
      </c>
      <c r="AS287" s="5">
        <f t="shared" si="162"/>
        <v>0</v>
      </c>
      <c r="AT287" s="5">
        <f t="shared" si="163"/>
        <v>0</v>
      </c>
      <c r="AU287" s="6">
        <f t="shared" si="164"/>
        <v>0</v>
      </c>
    </row>
    <row r="288" spans="1:47" x14ac:dyDescent="0.25">
      <c r="A288" s="48">
        <f>CHK!G288</f>
        <v>0</v>
      </c>
      <c r="B288" s="48">
        <f>CHK!H288</f>
        <v>0</v>
      </c>
      <c r="C288" s="48" t="str">
        <f>CHK!I288</f>
        <v>OK</v>
      </c>
      <c r="D288" s="82"/>
      <c r="E288" s="23" t="str">
        <f>$E$24</f>
        <v>6 Cylinder</v>
      </c>
      <c r="F288" s="28"/>
      <c r="G288" s="29"/>
      <c r="H288" s="29"/>
      <c r="I288" s="29"/>
      <c r="J288" s="29"/>
      <c r="K288" s="29"/>
      <c r="L288" s="29"/>
      <c r="M288" s="29"/>
      <c r="N288" s="29"/>
      <c r="O288" s="29"/>
      <c r="P288" s="29"/>
      <c r="Q288" s="30"/>
      <c r="R288" s="2"/>
      <c r="S288" s="82"/>
      <c r="T288" s="23" t="str">
        <f>$E$24</f>
        <v>6 Cylinder</v>
      </c>
      <c r="U288" s="28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30"/>
      <c r="AG288" s="2"/>
      <c r="AH288" s="82"/>
      <c r="AI288" s="23" t="str">
        <f>$E$24</f>
        <v>6 Cylinder</v>
      </c>
      <c r="AJ288" s="4">
        <f t="shared" si="165"/>
        <v>0</v>
      </c>
      <c r="AK288" s="5">
        <f t="shared" si="154"/>
        <v>0</v>
      </c>
      <c r="AL288" s="5">
        <f t="shared" si="155"/>
        <v>0</v>
      </c>
      <c r="AM288" s="5">
        <f t="shared" si="156"/>
        <v>0</v>
      </c>
      <c r="AN288" s="5">
        <f t="shared" si="157"/>
        <v>0</v>
      </c>
      <c r="AO288" s="5">
        <f t="shared" si="158"/>
        <v>0</v>
      </c>
      <c r="AP288" s="5">
        <f t="shared" si="159"/>
        <v>0</v>
      </c>
      <c r="AQ288" s="5">
        <f t="shared" si="160"/>
        <v>0</v>
      </c>
      <c r="AR288" s="5">
        <f t="shared" si="161"/>
        <v>0</v>
      </c>
      <c r="AS288" s="5">
        <f t="shared" si="162"/>
        <v>0</v>
      </c>
      <c r="AT288" s="5">
        <f t="shared" si="163"/>
        <v>0</v>
      </c>
      <c r="AU288" s="6">
        <f t="shared" si="164"/>
        <v>0</v>
      </c>
    </row>
    <row r="289" spans="1:47" x14ac:dyDescent="0.25">
      <c r="A289" s="48">
        <f>CHK!G289</f>
        <v>0</v>
      </c>
      <c r="B289" s="48">
        <f>CHK!H289</f>
        <v>0</v>
      </c>
      <c r="C289" s="48" t="str">
        <f>CHK!I289</f>
        <v>OK</v>
      </c>
      <c r="D289" s="82"/>
      <c r="E289" s="23" t="str">
        <f>$E$25</f>
        <v>8 Cylinder</v>
      </c>
      <c r="F289" s="28"/>
      <c r="G289" s="29"/>
      <c r="H289" s="29"/>
      <c r="I289" s="29"/>
      <c r="J289" s="29"/>
      <c r="K289" s="29"/>
      <c r="L289" s="29"/>
      <c r="M289" s="29"/>
      <c r="N289" s="29"/>
      <c r="O289" s="29"/>
      <c r="P289" s="29"/>
      <c r="Q289" s="30"/>
      <c r="R289" s="2"/>
      <c r="S289" s="82"/>
      <c r="T289" s="23" t="str">
        <f>$E$25</f>
        <v>8 Cylinder</v>
      </c>
      <c r="U289" s="28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30"/>
      <c r="AG289" s="2"/>
      <c r="AH289" s="82"/>
      <c r="AI289" s="23" t="str">
        <f>$E$25</f>
        <v>8 Cylinder</v>
      </c>
      <c r="AJ289" s="4">
        <f t="shared" si="165"/>
        <v>0</v>
      </c>
      <c r="AK289" s="5">
        <f t="shared" si="154"/>
        <v>0</v>
      </c>
      <c r="AL289" s="5">
        <f t="shared" si="155"/>
        <v>0</v>
      </c>
      <c r="AM289" s="5">
        <f t="shared" si="156"/>
        <v>0</v>
      </c>
      <c r="AN289" s="5">
        <f t="shared" si="157"/>
        <v>0</v>
      </c>
      <c r="AO289" s="5">
        <f t="shared" si="158"/>
        <v>0</v>
      </c>
      <c r="AP289" s="5">
        <f t="shared" si="159"/>
        <v>0</v>
      </c>
      <c r="AQ289" s="5">
        <f t="shared" si="160"/>
        <v>0</v>
      </c>
      <c r="AR289" s="5">
        <f t="shared" si="161"/>
        <v>0</v>
      </c>
      <c r="AS289" s="5">
        <f t="shared" si="162"/>
        <v>0</v>
      </c>
      <c r="AT289" s="5">
        <f t="shared" si="163"/>
        <v>0</v>
      </c>
      <c r="AU289" s="6">
        <f t="shared" si="164"/>
        <v>0</v>
      </c>
    </row>
    <row r="290" spans="1:47" x14ac:dyDescent="0.25">
      <c r="A290" s="48">
        <f>CHK!G290</f>
        <v>0</v>
      </c>
      <c r="B290" s="48">
        <f>CHK!H290</f>
        <v>0</v>
      </c>
      <c r="C290" s="48" t="str">
        <f>CHK!I290</f>
        <v>OK</v>
      </c>
      <c r="D290" s="83"/>
      <c r="E290" s="23" t="str">
        <f>$E$26</f>
        <v>&gt;8 Cylinders</v>
      </c>
      <c r="F290" s="28"/>
      <c r="G290" s="29"/>
      <c r="H290" s="29"/>
      <c r="I290" s="29"/>
      <c r="J290" s="29"/>
      <c r="K290" s="29"/>
      <c r="L290" s="29"/>
      <c r="M290" s="29"/>
      <c r="N290" s="29"/>
      <c r="O290" s="29"/>
      <c r="P290" s="29"/>
      <c r="Q290" s="30"/>
      <c r="R290" s="2"/>
      <c r="S290" s="83"/>
      <c r="T290" s="23" t="str">
        <f>$E$26</f>
        <v>&gt;8 Cylinders</v>
      </c>
      <c r="U290" s="28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30"/>
      <c r="AG290" s="2"/>
      <c r="AH290" s="83"/>
      <c r="AI290" s="23" t="str">
        <f>$E$26</f>
        <v>&gt;8 Cylinders</v>
      </c>
      <c r="AJ290" s="4">
        <f t="shared" si="165"/>
        <v>0</v>
      </c>
      <c r="AK290" s="5">
        <f t="shared" si="154"/>
        <v>0</v>
      </c>
      <c r="AL290" s="5">
        <f t="shared" si="155"/>
        <v>0</v>
      </c>
      <c r="AM290" s="5">
        <f t="shared" si="156"/>
        <v>0</v>
      </c>
      <c r="AN290" s="5">
        <f t="shared" si="157"/>
        <v>0</v>
      </c>
      <c r="AO290" s="5">
        <f t="shared" si="158"/>
        <v>0</v>
      </c>
      <c r="AP290" s="5">
        <f t="shared" si="159"/>
        <v>0</v>
      </c>
      <c r="AQ290" s="5">
        <f t="shared" si="160"/>
        <v>0</v>
      </c>
      <c r="AR290" s="5">
        <f t="shared" si="161"/>
        <v>0</v>
      </c>
      <c r="AS290" s="5">
        <f t="shared" si="162"/>
        <v>0</v>
      </c>
      <c r="AT290" s="5">
        <f t="shared" si="163"/>
        <v>0</v>
      </c>
      <c r="AU290" s="6">
        <f t="shared" si="164"/>
        <v>0</v>
      </c>
    </row>
    <row r="291" spans="1:47" x14ac:dyDescent="0.25">
      <c r="A291" s="48">
        <f>CHK!G291</f>
        <v>0</v>
      </c>
      <c r="B291" s="48">
        <f>CHK!H291</f>
        <v>0</v>
      </c>
      <c r="C291" s="48" t="str">
        <f>CHK!I291</f>
        <v>OK</v>
      </c>
      <c r="D291" s="81" t="str">
        <f>$D$27</f>
        <v>Pickup &amp; Truck</v>
      </c>
      <c r="E291" s="23" t="str">
        <f>$E$27</f>
        <v>Upto 1 Ton</v>
      </c>
      <c r="F291" s="28"/>
      <c r="G291" s="29"/>
      <c r="H291" s="29"/>
      <c r="I291" s="29"/>
      <c r="J291" s="29"/>
      <c r="K291" s="29"/>
      <c r="L291" s="29"/>
      <c r="M291" s="29"/>
      <c r="N291" s="29"/>
      <c r="O291" s="29"/>
      <c r="P291" s="29"/>
      <c r="Q291" s="30"/>
      <c r="R291" s="2"/>
      <c r="S291" s="81" t="str">
        <f>$D$27</f>
        <v>Pickup &amp; Truck</v>
      </c>
      <c r="T291" s="23" t="str">
        <f>$E$27</f>
        <v>Upto 1 Ton</v>
      </c>
      <c r="U291" s="28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30"/>
      <c r="AG291" s="2"/>
      <c r="AH291" s="81" t="str">
        <f>$D$27</f>
        <v>Pickup &amp; Truck</v>
      </c>
      <c r="AI291" s="23" t="str">
        <f>$E$27</f>
        <v>Upto 1 Ton</v>
      </c>
      <c r="AJ291" s="4">
        <f t="shared" si="165"/>
        <v>0</v>
      </c>
      <c r="AK291" s="5">
        <f t="shared" si="154"/>
        <v>0</v>
      </c>
      <c r="AL291" s="5">
        <f t="shared" si="155"/>
        <v>0</v>
      </c>
      <c r="AM291" s="5">
        <f t="shared" si="156"/>
        <v>0</v>
      </c>
      <c r="AN291" s="5">
        <f t="shared" si="157"/>
        <v>0</v>
      </c>
      <c r="AO291" s="5">
        <f t="shared" si="158"/>
        <v>0</v>
      </c>
      <c r="AP291" s="5">
        <f t="shared" si="159"/>
        <v>0</v>
      </c>
      <c r="AQ291" s="5">
        <f t="shared" si="160"/>
        <v>0</v>
      </c>
      <c r="AR291" s="5">
        <f t="shared" si="161"/>
        <v>0</v>
      </c>
      <c r="AS291" s="5">
        <f t="shared" si="162"/>
        <v>0</v>
      </c>
      <c r="AT291" s="5">
        <f t="shared" si="163"/>
        <v>0</v>
      </c>
      <c r="AU291" s="6">
        <f t="shared" si="164"/>
        <v>0</v>
      </c>
    </row>
    <row r="292" spans="1:47" x14ac:dyDescent="0.25">
      <c r="A292" s="48">
        <f>CHK!G292</f>
        <v>0</v>
      </c>
      <c r="B292" s="48">
        <f>CHK!H292</f>
        <v>0</v>
      </c>
      <c r="C292" s="48" t="str">
        <f>CHK!I292</f>
        <v>OK</v>
      </c>
      <c r="D292" s="82"/>
      <c r="E292" s="23" t="str">
        <f>$E$28</f>
        <v>Upto 2 Ton</v>
      </c>
      <c r="F292" s="28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30"/>
      <c r="R292" s="2"/>
      <c r="S292" s="82"/>
      <c r="T292" s="23" t="str">
        <f>$E$28</f>
        <v>Upto 2 Ton</v>
      </c>
      <c r="U292" s="28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30"/>
      <c r="AG292" s="2"/>
      <c r="AH292" s="82"/>
      <c r="AI292" s="23" t="str">
        <f>$E$28</f>
        <v>Upto 2 Ton</v>
      </c>
      <c r="AJ292" s="4">
        <f t="shared" si="165"/>
        <v>0</v>
      </c>
      <c r="AK292" s="5">
        <f t="shared" si="154"/>
        <v>0</v>
      </c>
      <c r="AL292" s="5">
        <f t="shared" si="155"/>
        <v>0</v>
      </c>
      <c r="AM292" s="5">
        <f t="shared" si="156"/>
        <v>0</v>
      </c>
      <c r="AN292" s="5">
        <f t="shared" si="157"/>
        <v>0</v>
      </c>
      <c r="AO292" s="5">
        <f t="shared" si="158"/>
        <v>0</v>
      </c>
      <c r="AP292" s="5">
        <f t="shared" si="159"/>
        <v>0</v>
      </c>
      <c r="AQ292" s="5">
        <f t="shared" si="160"/>
        <v>0</v>
      </c>
      <c r="AR292" s="5">
        <f t="shared" si="161"/>
        <v>0</v>
      </c>
      <c r="AS292" s="5">
        <f t="shared" si="162"/>
        <v>0</v>
      </c>
      <c r="AT292" s="5">
        <f t="shared" si="163"/>
        <v>0</v>
      </c>
      <c r="AU292" s="6">
        <f t="shared" si="164"/>
        <v>0</v>
      </c>
    </row>
    <row r="293" spans="1:47" x14ac:dyDescent="0.25">
      <c r="A293" s="48">
        <f>CHK!G293</f>
        <v>0</v>
      </c>
      <c r="B293" s="48">
        <f>CHK!H293</f>
        <v>0</v>
      </c>
      <c r="C293" s="48" t="str">
        <f>CHK!I293</f>
        <v>OK</v>
      </c>
      <c r="D293" s="82"/>
      <c r="E293" s="23" t="str">
        <f>$E$29</f>
        <v>Upto 3 Ton</v>
      </c>
      <c r="F293" s="28"/>
      <c r="G293" s="29"/>
      <c r="H293" s="29"/>
      <c r="I293" s="29"/>
      <c r="J293" s="29"/>
      <c r="K293" s="29"/>
      <c r="L293" s="29"/>
      <c r="M293" s="29"/>
      <c r="N293" s="29"/>
      <c r="O293" s="29"/>
      <c r="P293" s="29"/>
      <c r="Q293" s="30"/>
      <c r="R293" s="2"/>
      <c r="S293" s="82"/>
      <c r="T293" s="23" t="str">
        <f>$E$29</f>
        <v>Upto 3 Ton</v>
      </c>
      <c r="U293" s="28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30"/>
      <c r="AG293" s="2"/>
      <c r="AH293" s="82"/>
      <c r="AI293" s="23" t="str">
        <f>$E$29</f>
        <v>Upto 3 Ton</v>
      </c>
      <c r="AJ293" s="4">
        <f t="shared" si="165"/>
        <v>0</v>
      </c>
      <c r="AK293" s="5">
        <f t="shared" si="154"/>
        <v>0</v>
      </c>
      <c r="AL293" s="5">
        <f t="shared" si="155"/>
        <v>0</v>
      </c>
      <c r="AM293" s="5">
        <f t="shared" si="156"/>
        <v>0</v>
      </c>
      <c r="AN293" s="5">
        <f t="shared" si="157"/>
        <v>0</v>
      </c>
      <c r="AO293" s="5">
        <f t="shared" si="158"/>
        <v>0</v>
      </c>
      <c r="AP293" s="5">
        <f t="shared" si="159"/>
        <v>0</v>
      </c>
      <c r="AQ293" s="5">
        <f t="shared" si="160"/>
        <v>0</v>
      </c>
      <c r="AR293" s="5">
        <f t="shared" si="161"/>
        <v>0</v>
      </c>
      <c r="AS293" s="5">
        <f t="shared" si="162"/>
        <v>0</v>
      </c>
      <c r="AT293" s="5">
        <f t="shared" si="163"/>
        <v>0</v>
      </c>
      <c r="AU293" s="6">
        <f t="shared" si="164"/>
        <v>0</v>
      </c>
    </row>
    <row r="294" spans="1:47" x14ac:dyDescent="0.25">
      <c r="A294" s="48">
        <f>CHK!G294</f>
        <v>0</v>
      </c>
      <c r="B294" s="48">
        <f>CHK!H294</f>
        <v>0</v>
      </c>
      <c r="C294" s="48" t="str">
        <f>CHK!I294</f>
        <v>OK</v>
      </c>
      <c r="D294" s="82"/>
      <c r="E294" s="23" t="str">
        <f>$E$30</f>
        <v>Upto 5 Ton</v>
      </c>
      <c r="F294" s="28"/>
      <c r="G294" s="29"/>
      <c r="H294" s="29"/>
      <c r="I294" s="29"/>
      <c r="J294" s="29"/>
      <c r="K294" s="29"/>
      <c r="L294" s="29"/>
      <c r="M294" s="29"/>
      <c r="N294" s="29"/>
      <c r="O294" s="29"/>
      <c r="P294" s="29"/>
      <c r="Q294" s="30"/>
      <c r="R294" s="2"/>
      <c r="S294" s="82"/>
      <c r="T294" s="23" t="str">
        <f>$E$30</f>
        <v>Upto 5 Ton</v>
      </c>
      <c r="U294" s="28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30"/>
      <c r="AG294" s="2"/>
      <c r="AH294" s="82"/>
      <c r="AI294" s="23" t="str">
        <f>$E$30</f>
        <v>Upto 5 Ton</v>
      </c>
      <c r="AJ294" s="4">
        <f t="shared" si="165"/>
        <v>0</v>
      </c>
      <c r="AK294" s="5">
        <f t="shared" si="154"/>
        <v>0</v>
      </c>
      <c r="AL294" s="5">
        <f t="shared" si="155"/>
        <v>0</v>
      </c>
      <c r="AM294" s="5">
        <f t="shared" si="156"/>
        <v>0</v>
      </c>
      <c r="AN294" s="5">
        <f t="shared" si="157"/>
        <v>0</v>
      </c>
      <c r="AO294" s="5">
        <f t="shared" si="158"/>
        <v>0</v>
      </c>
      <c r="AP294" s="5">
        <f t="shared" si="159"/>
        <v>0</v>
      </c>
      <c r="AQ294" s="5">
        <f t="shared" si="160"/>
        <v>0</v>
      </c>
      <c r="AR294" s="5">
        <f t="shared" si="161"/>
        <v>0</v>
      </c>
      <c r="AS294" s="5">
        <f t="shared" si="162"/>
        <v>0</v>
      </c>
      <c r="AT294" s="5">
        <f t="shared" si="163"/>
        <v>0</v>
      </c>
      <c r="AU294" s="6">
        <f t="shared" si="164"/>
        <v>0</v>
      </c>
    </row>
    <row r="295" spans="1:47" x14ac:dyDescent="0.25">
      <c r="A295" s="48">
        <f>CHK!G295</f>
        <v>0</v>
      </c>
      <c r="B295" s="48">
        <f>CHK!H295</f>
        <v>0</v>
      </c>
      <c r="C295" s="48" t="str">
        <f>CHK!I295</f>
        <v>OK</v>
      </c>
      <c r="D295" s="82"/>
      <c r="E295" s="23" t="str">
        <f>$E$31</f>
        <v>Upto 7 Ton</v>
      </c>
      <c r="F295" s="28"/>
      <c r="G295" s="29"/>
      <c r="H295" s="29"/>
      <c r="I295" s="29"/>
      <c r="J295" s="29"/>
      <c r="K295" s="29"/>
      <c r="L295" s="29"/>
      <c r="M295" s="29"/>
      <c r="N295" s="29"/>
      <c r="O295" s="29"/>
      <c r="P295" s="29"/>
      <c r="Q295" s="30"/>
      <c r="R295" s="2"/>
      <c r="S295" s="82"/>
      <c r="T295" s="23" t="str">
        <f>$E$31</f>
        <v>Upto 7 Ton</v>
      </c>
      <c r="U295" s="28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30"/>
      <c r="AG295" s="2"/>
      <c r="AH295" s="82"/>
      <c r="AI295" s="23" t="str">
        <f>$E$31</f>
        <v>Upto 7 Ton</v>
      </c>
      <c r="AJ295" s="4">
        <f t="shared" si="165"/>
        <v>0</v>
      </c>
      <c r="AK295" s="5">
        <f t="shared" si="154"/>
        <v>0</v>
      </c>
      <c r="AL295" s="5">
        <f t="shared" si="155"/>
        <v>0</v>
      </c>
      <c r="AM295" s="5">
        <f t="shared" si="156"/>
        <v>0</v>
      </c>
      <c r="AN295" s="5">
        <f t="shared" si="157"/>
        <v>0</v>
      </c>
      <c r="AO295" s="5">
        <f t="shared" si="158"/>
        <v>0</v>
      </c>
      <c r="AP295" s="5">
        <f t="shared" si="159"/>
        <v>0</v>
      </c>
      <c r="AQ295" s="5">
        <f t="shared" si="160"/>
        <v>0</v>
      </c>
      <c r="AR295" s="5">
        <f t="shared" si="161"/>
        <v>0</v>
      </c>
      <c r="AS295" s="5">
        <f t="shared" si="162"/>
        <v>0</v>
      </c>
      <c r="AT295" s="5">
        <f t="shared" si="163"/>
        <v>0</v>
      </c>
      <c r="AU295" s="6">
        <f t="shared" si="164"/>
        <v>0</v>
      </c>
    </row>
    <row r="296" spans="1:47" x14ac:dyDescent="0.25">
      <c r="A296" s="48">
        <f>CHK!G296</f>
        <v>0</v>
      </c>
      <c r="B296" s="48">
        <f>CHK!H296</f>
        <v>0</v>
      </c>
      <c r="C296" s="48" t="str">
        <f>CHK!I296</f>
        <v>OK</v>
      </c>
      <c r="D296" s="82"/>
      <c r="E296" s="23" t="str">
        <f>$E$32</f>
        <v>Upto 10 Ton</v>
      </c>
      <c r="F296" s="28"/>
      <c r="G296" s="29"/>
      <c r="H296" s="29"/>
      <c r="I296" s="29"/>
      <c r="J296" s="29"/>
      <c r="K296" s="29"/>
      <c r="L296" s="29"/>
      <c r="M296" s="29"/>
      <c r="N296" s="29"/>
      <c r="O296" s="29"/>
      <c r="P296" s="29"/>
      <c r="Q296" s="30"/>
      <c r="R296" s="2"/>
      <c r="S296" s="82"/>
      <c r="T296" s="23" t="str">
        <f>$E$32</f>
        <v>Upto 10 Ton</v>
      </c>
      <c r="U296" s="28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30"/>
      <c r="AG296" s="2"/>
      <c r="AH296" s="82"/>
      <c r="AI296" s="23" t="str">
        <f>$E$32</f>
        <v>Upto 10 Ton</v>
      </c>
      <c r="AJ296" s="4">
        <f t="shared" si="165"/>
        <v>0</v>
      </c>
      <c r="AK296" s="5">
        <f t="shared" si="154"/>
        <v>0</v>
      </c>
      <c r="AL296" s="5">
        <f t="shared" si="155"/>
        <v>0</v>
      </c>
      <c r="AM296" s="5">
        <f t="shared" si="156"/>
        <v>0</v>
      </c>
      <c r="AN296" s="5">
        <f t="shared" si="157"/>
        <v>0</v>
      </c>
      <c r="AO296" s="5">
        <f t="shared" si="158"/>
        <v>0</v>
      </c>
      <c r="AP296" s="5">
        <f t="shared" si="159"/>
        <v>0</v>
      </c>
      <c r="AQ296" s="5">
        <f t="shared" si="160"/>
        <v>0</v>
      </c>
      <c r="AR296" s="5">
        <f t="shared" si="161"/>
        <v>0</v>
      </c>
      <c r="AS296" s="5">
        <f t="shared" si="162"/>
        <v>0</v>
      </c>
      <c r="AT296" s="5">
        <f t="shared" si="163"/>
        <v>0</v>
      </c>
      <c r="AU296" s="6">
        <f t="shared" si="164"/>
        <v>0</v>
      </c>
    </row>
    <row r="297" spans="1:47" x14ac:dyDescent="0.25">
      <c r="A297" s="48">
        <f>CHK!G297</f>
        <v>0</v>
      </c>
      <c r="B297" s="48">
        <f>CHK!H297</f>
        <v>0</v>
      </c>
      <c r="C297" s="48" t="str">
        <f>CHK!I297</f>
        <v>OK</v>
      </c>
      <c r="D297" s="83"/>
      <c r="E297" s="23" t="str">
        <f>$E$33</f>
        <v>More Than 10 ton</v>
      </c>
      <c r="F297" s="28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0"/>
      <c r="R297" s="2"/>
      <c r="S297" s="83"/>
      <c r="T297" s="23" t="str">
        <f>$E$33</f>
        <v>More Than 10 ton</v>
      </c>
      <c r="U297" s="28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30"/>
      <c r="AG297" s="2"/>
      <c r="AH297" s="83"/>
      <c r="AI297" s="23" t="str">
        <f>$E$33</f>
        <v>More Than 10 ton</v>
      </c>
      <c r="AJ297" s="4">
        <f t="shared" si="165"/>
        <v>0</v>
      </c>
      <c r="AK297" s="5">
        <f t="shared" si="154"/>
        <v>0</v>
      </c>
      <c r="AL297" s="5">
        <f t="shared" si="155"/>
        <v>0</v>
      </c>
      <c r="AM297" s="5">
        <f t="shared" si="156"/>
        <v>0</v>
      </c>
      <c r="AN297" s="5">
        <f t="shared" si="157"/>
        <v>0</v>
      </c>
      <c r="AO297" s="5">
        <f t="shared" si="158"/>
        <v>0</v>
      </c>
      <c r="AP297" s="5">
        <f t="shared" si="159"/>
        <v>0</v>
      </c>
      <c r="AQ297" s="5">
        <f t="shared" si="160"/>
        <v>0</v>
      </c>
      <c r="AR297" s="5">
        <f t="shared" si="161"/>
        <v>0</v>
      </c>
      <c r="AS297" s="5">
        <f t="shared" si="162"/>
        <v>0</v>
      </c>
      <c r="AT297" s="5">
        <f t="shared" si="163"/>
        <v>0</v>
      </c>
      <c r="AU297" s="6">
        <f t="shared" si="164"/>
        <v>0</v>
      </c>
    </row>
    <row r="298" spans="1:47" ht="15.75" customHeight="1" x14ac:dyDescent="0.25">
      <c r="A298" s="48">
        <f>CHK!G298</f>
        <v>0</v>
      </c>
      <c r="B298" s="48">
        <f>CHK!H298</f>
        <v>0</v>
      </c>
      <c r="C298" s="48" t="str">
        <f>CHK!I298</f>
        <v>OK</v>
      </c>
      <c r="D298" s="81" t="str">
        <f>$D$34</f>
        <v>Trailer, Water and Fuel Tanker</v>
      </c>
      <c r="E298" s="23" t="str">
        <f>$E$34</f>
        <v>Trailer</v>
      </c>
      <c r="F298" s="28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30"/>
      <c r="R298" s="2"/>
      <c r="S298" s="81" t="str">
        <f>$D$34</f>
        <v>Trailer, Water and Fuel Tanker</v>
      </c>
      <c r="T298" s="23" t="str">
        <f>$E$34</f>
        <v>Trailer</v>
      </c>
      <c r="U298" s="28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30"/>
      <c r="AG298" s="2"/>
      <c r="AH298" s="81" t="str">
        <f>$D$34</f>
        <v>Trailer, Water and Fuel Tanker</v>
      </c>
      <c r="AI298" s="23" t="str">
        <f>$E$34</f>
        <v>Trailer</v>
      </c>
      <c r="AJ298" s="4">
        <f t="shared" si="165"/>
        <v>0</v>
      </c>
      <c r="AK298" s="5">
        <f t="shared" si="154"/>
        <v>0</v>
      </c>
      <c r="AL298" s="5">
        <f t="shared" si="155"/>
        <v>0</v>
      </c>
      <c r="AM298" s="5">
        <f t="shared" si="156"/>
        <v>0</v>
      </c>
      <c r="AN298" s="5">
        <f t="shared" si="157"/>
        <v>0</v>
      </c>
      <c r="AO298" s="5">
        <f t="shared" si="158"/>
        <v>0</v>
      </c>
      <c r="AP298" s="5">
        <f t="shared" si="159"/>
        <v>0</v>
      </c>
      <c r="AQ298" s="5">
        <f t="shared" si="160"/>
        <v>0</v>
      </c>
      <c r="AR298" s="5">
        <f t="shared" si="161"/>
        <v>0</v>
      </c>
      <c r="AS298" s="5">
        <f t="shared" si="162"/>
        <v>0</v>
      </c>
      <c r="AT298" s="5">
        <f t="shared" si="163"/>
        <v>0</v>
      </c>
      <c r="AU298" s="6">
        <f t="shared" si="164"/>
        <v>0</v>
      </c>
    </row>
    <row r="299" spans="1:47" x14ac:dyDescent="0.25">
      <c r="A299" s="48">
        <f>CHK!G299</f>
        <v>0</v>
      </c>
      <c r="B299" s="48">
        <f>CHK!H299</f>
        <v>0</v>
      </c>
      <c r="C299" s="48" t="str">
        <f>CHK!I299</f>
        <v>OK</v>
      </c>
      <c r="D299" s="82"/>
      <c r="E299" s="23" t="str">
        <f>$E$35</f>
        <v>Water Tanker Under 2000 Gallon</v>
      </c>
      <c r="F299" s="28"/>
      <c r="G299" s="29"/>
      <c r="H299" s="29"/>
      <c r="I299" s="29"/>
      <c r="J299" s="29"/>
      <c r="K299" s="29"/>
      <c r="L299" s="29"/>
      <c r="M299" s="29"/>
      <c r="N299" s="29"/>
      <c r="O299" s="29"/>
      <c r="P299" s="29"/>
      <c r="Q299" s="30"/>
      <c r="R299" s="2"/>
      <c r="S299" s="82"/>
      <c r="T299" s="23" t="str">
        <f>$E$35</f>
        <v>Water Tanker Under 2000 Gallon</v>
      </c>
      <c r="U299" s="28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30"/>
      <c r="AG299" s="2"/>
      <c r="AH299" s="82"/>
      <c r="AI299" s="23" t="str">
        <f>$E$35</f>
        <v>Water Tanker Under 2000 Gallon</v>
      </c>
      <c r="AJ299" s="4">
        <f t="shared" si="165"/>
        <v>0</v>
      </c>
      <c r="AK299" s="5">
        <f t="shared" si="154"/>
        <v>0</v>
      </c>
      <c r="AL299" s="5">
        <f t="shared" si="155"/>
        <v>0</v>
      </c>
      <c r="AM299" s="5">
        <f t="shared" si="156"/>
        <v>0</v>
      </c>
      <c r="AN299" s="5">
        <f t="shared" si="157"/>
        <v>0</v>
      </c>
      <c r="AO299" s="5">
        <f t="shared" si="158"/>
        <v>0</v>
      </c>
      <c r="AP299" s="5">
        <f t="shared" si="159"/>
        <v>0</v>
      </c>
      <c r="AQ299" s="5">
        <f t="shared" si="160"/>
        <v>0</v>
      </c>
      <c r="AR299" s="5">
        <f t="shared" si="161"/>
        <v>0</v>
      </c>
      <c r="AS299" s="5">
        <f t="shared" si="162"/>
        <v>0</v>
      </c>
      <c r="AT299" s="5">
        <f t="shared" si="163"/>
        <v>0</v>
      </c>
      <c r="AU299" s="6">
        <f t="shared" si="164"/>
        <v>0</v>
      </c>
    </row>
    <row r="300" spans="1:47" x14ac:dyDescent="0.25">
      <c r="A300" s="48">
        <f>CHK!G300</f>
        <v>0</v>
      </c>
      <c r="B300" s="48">
        <f>CHK!H300</f>
        <v>0</v>
      </c>
      <c r="C300" s="48" t="str">
        <f>CHK!I300</f>
        <v>OK</v>
      </c>
      <c r="D300" s="82"/>
      <c r="E300" s="23" t="str">
        <f>$E$36</f>
        <v>Water Tanker 2000-5000</v>
      </c>
      <c r="F300" s="28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30"/>
      <c r="R300" s="2"/>
      <c r="S300" s="82"/>
      <c r="T300" s="23" t="str">
        <f>$E$36</f>
        <v>Water Tanker 2000-5000</v>
      </c>
      <c r="U300" s="28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30"/>
      <c r="AG300" s="2"/>
      <c r="AH300" s="82"/>
      <c r="AI300" s="23" t="str">
        <f>$E$36</f>
        <v>Water Tanker 2000-5000</v>
      </c>
      <c r="AJ300" s="4">
        <f t="shared" si="165"/>
        <v>0</v>
      </c>
      <c r="AK300" s="5">
        <f t="shared" si="154"/>
        <v>0</v>
      </c>
      <c r="AL300" s="5">
        <f t="shared" si="155"/>
        <v>0</v>
      </c>
      <c r="AM300" s="5">
        <f t="shared" si="156"/>
        <v>0</v>
      </c>
      <c r="AN300" s="5">
        <f t="shared" si="157"/>
        <v>0</v>
      </c>
      <c r="AO300" s="5">
        <f t="shared" si="158"/>
        <v>0</v>
      </c>
      <c r="AP300" s="5">
        <f t="shared" si="159"/>
        <v>0</v>
      </c>
      <c r="AQ300" s="5">
        <f t="shared" si="160"/>
        <v>0</v>
      </c>
      <c r="AR300" s="5">
        <f t="shared" si="161"/>
        <v>0</v>
      </c>
      <c r="AS300" s="5">
        <f t="shared" si="162"/>
        <v>0</v>
      </c>
      <c r="AT300" s="5">
        <f t="shared" si="163"/>
        <v>0</v>
      </c>
      <c r="AU300" s="6">
        <f t="shared" si="164"/>
        <v>0</v>
      </c>
    </row>
    <row r="301" spans="1:47" x14ac:dyDescent="0.25">
      <c r="A301" s="48">
        <f>CHK!G301</f>
        <v>0</v>
      </c>
      <c r="B301" s="48">
        <f>CHK!H301</f>
        <v>0</v>
      </c>
      <c r="C301" s="48" t="str">
        <f>CHK!I301</f>
        <v>OK</v>
      </c>
      <c r="D301" s="82"/>
      <c r="E301" s="23" t="str">
        <f>$E$37</f>
        <v>Water Tanker Trailer</v>
      </c>
      <c r="F301" s="28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30"/>
      <c r="R301" s="2"/>
      <c r="S301" s="82"/>
      <c r="T301" s="23" t="str">
        <f>$E$37</f>
        <v>Water Tanker Trailer</v>
      </c>
      <c r="U301" s="28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30"/>
      <c r="AG301" s="2"/>
      <c r="AH301" s="82"/>
      <c r="AI301" s="23" t="str">
        <f>$E$37</f>
        <v>Water Tanker Trailer</v>
      </c>
      <c r="AJ301" s="4">
        <f t="shared" si="165"/>
        <v>0</v>
      </c>
      <c r="AK301" s="5">
        <f t="shared" si="154"/>
        <v>0</v>
      </c>
      <c r="AL301" s="5">
        <f t="shared" si="155"/>
        <v>0</v>
      </c>
      <c r="AM301" s="5">
        <f t="shared" si="156"/>
        <v>0</v>
      </c>
      <c r="AN301" s="5">
        <f t="shared" si="157"/>
        <v>0</v>
      </c>
      <c r="AO301" s="5">
        <f t="shared" si="158"/>
        <v>0</v>
      </c>
      <c r="AP301" s="5">
        <f t="shared" si="159"/>
        <v>0</v>
      </c>
      <c r="AQ301" s="5">
        <f t="shared" si="160"/>
        <v>0</v>
      </c>
      <c r="AR301" s="5">
        <f t="shared" si="161"/>
        <v>0</v>
      </c>
      <c r="AS301" s="5">
        <f t="shared" si="162"/>
        <v>0</v>
      </c>
      <c r="AT301" s="5">
        <f t="shared" si="163"/>
        <v>0</v>
      </c>
      <c r="AU301" s="6">
        <f t="shared" si="164"/>
        <v>0</v>
      </c>
    </row>
    <row r="302" spans="1:47" x14ac:dyDescent="0.25">
      <c r="A302" s="48">
        <f>CHK!G302</f>
        <v>0</v>
      </c>
      <c r="B302" s="48">
        <f>CHK!H302</f>
        <v>0</v>
      </c>
      <c r="C302" s="48" t="str">
        <f>CHK!I302</f>
        <v>OK</v>
      </c>
      <c r="D302" s="82"/>
      <c r="E302" s="23" t="str">
        <f>$E$38</f>
        <v>Fuel Tanker upto 2500 Galloons</v>
      </c>
      <c r="F302" s="28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30"/>
      <c r="R302" s="2"/>
      <c r="S302" s="82"/>
      <c r="T302" s="23" t="str">
        <f>$E$38</f>
        <v>Fuel Tanker upto 2500 Galloons</v>
      </c>
      <c r="U302" s="28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30"/>
      <c r="AG302" s="2"/>
      <c r="AH302" s="82"/>
      <c r="AI302" s="23" t="str">
        <f>$E$38</f>
        <v>Fuel Tanker upto 2500 Galloons</v>
      </c>
      <c r="AJ302" s="4">
        <f t="shared" si="165"/>
        <v>0</v>
      </c>
      <c r="AK302" s="5">
        <f t="shared" si="154"/>
        <v>0</v>
      </c>
      <c r="AL302" s="5">
        <f t="shared" si="155"/>
        <v>0</v>
      </c>
      <c r="AM302" s="5">
        <f t="shared" si="156"/>
        <v>0</v>
      </c>
      <c r="AN302" s="5">
        <f t="shared" si="157"/>
        <v>0</v>
      </c>
      <c r="AO302" s="5">
        <f t="shared" si="158"/>
        <v>0</v>
      </c>
      <c r="AP302" s="5">
        <f t="shared" si="159"/>
        <v>0</v>
      </c>
      <c r="AQ302" s="5">
        <f t="shared" si="160"/>
        <v>0</v>
      </c>
      <c r="AR302" s="5">
        <f t="shared" si="161"/>
        <v>0</v>
      </c>
      <c r="AS302" s="5">
        <f t="shared" si="162"/>
        <v>0</v>
      </c>
      <c r="AT302" s="5">
        <f t="shared" si="163"/>
        <v>0</v>
      </c>
      <c r="AU302" s="6">
        <f t="shared" si="164"/>
        <v>0</v>
      </c>
    </row>
    <row r="303" spans="1:47" x14ac:dyDescent="0.25">
      <c r="A303" s="48">
        <f>CHK!G303</f>
        <v>0</v>
      </c>
      <c r="B303" s="48">
        <f>CHK!H303</f>
        <v>0</v>
      </c>
      <c r="C303" s="48" t="str">
        <f>CHK!I303</f>
        <v>OK</v>
      </c>
      <c r="D303" s="83"/>
      <c r="E303" s="23" t="str">
        <f>$E$39</f>
        <v>Fuel Tanker above 2500 Galloons</v>
      </c>
      <c r="F303" s="28"/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30"/>
      <c r="R303" s="2"/>
      <c r="S303" s="83"/>
      <c r="T303" s="23" t="str">
        <f>$E$39</f>
        <v>Fuel Tanker above 2500 Galloons</v>
      </c>
      <c r="U303" s="28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30"/>
      <c r="AG303" s="2"/>
      <c r="AH303" s="83"/>
      <c r="AI303" s="23" t="str">
        <f>$E$39</f>
        <v>Fuel Tanker above 2500 Galloons</v>
      </c>
      <c r="AJ303" s="4">
        <f t="shared" si="165"/>
        <v>0</v>
      </c>
      <c r="AK303" s="5">
        <f t="shared" si="154"/>
        <v>0</v>
      </c>
      <c r="AL303" s="5">
        <f t="shared" si="155"/>
        <v>0</v>
      </c>
      <c r="AM303" s="5">
        <f t="shared" si="156"/>
        <v>0</v>
      </c>
      <c r="AN303" s="5">
        <f t="shared" si="157"/>
        <v>0</v>
      </c>
      <c r="AO303" s="5">
        <f t="shared" si="158"/>
        <v>0</v>
      </c>
      <c r="AP303" s="5">
        <f t="shared" si="159"/>
        <v>0</v>
      </c>
      <c r="AQ303" s="5">
        <f t="shared" si="160"/>
        <v>0</v>
      </c>
      <c r="AR303" s="5">
        <f t="shared" si="161"/>
        <v>0</v>
      </c>
      <c r="AS303" s="5">
        <f t="shared" si="162"/>
        <v>0</v>
      </c>
      <c r="AT303" s="5">
        <f t="shared" si="163"/>
        <v>0</v>
      </c>
      <c r="AU303" s="6">
        <f t="shared" si="164"/>
        <v>0</v>
      </c>
    </row>
    <row r="304" spans="1:47" x14ac:dyDescent="0.25">
      <c r="A304" s="48">
        <f>CHK!G304</f>
        <v>0</v>
      </c>
      <c r="B304" s="48">
        <f>CHK!H304</f>
        <v>0</v>
      </c>
      <c r="C304" s="48" t="str">
        <f>CHK!I304</f>
        <v>OK</v>
      </c>
      <c r="D304" s="81" t="str">
        <f>$D$40</f>
        <v>Buses</v>
      </c>
      <c r="E304" s="23" t="str">
        <f>$E$40</f>
        <v>14 passengers</v>
      </c>
      <c r="F304" s="28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30"/>
      <c r="R304" s="2"/>
      <c r="S304" s="81" t="str">
        <f>$D$40</f>
        <v>Buses</v>
      </c>
      <c r="T304" s="23" t="str">
        <f>$E$40</f>
        <v>14 passengers</v>
      </c>
      <c r="U304" s="28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30"/>
      <c r="AG304" s="2"/>
      <c r="AH304" s="81" t="str">
        <f>$D$40</f>
        <v>Buses</v>
      </c>
      <c r="AI304" s="23" t="str">
        <f>$E$40</f>
        <v>14 passengers</v>
      </c>
      <c r="AJ304" s="4">
        <f t="shared" si="165"/>
        <v>0</v>
      </c>
      <c r="AK304" s="5">
        <f t="shared" si="154"/>
        <v>0</v>
      </c>
      <c r="AL304" s="5">
        <f t="shared" si="155"/>
        <v>0</v>
      </c>
      <c r="AM304" s="5">
        <f t="shared" si="156"/>
        <v>0</v>
      </c>
      <c r="AN304" s="5">
        <f t="shared" si="157"/>
        <v>0</v>
      </c>
      <c r="AO304" s="5">
        <f t="shared" si="158"/>
        <v>0</v>
      </c>
      <c r="AP304" s="5">
        <f t="shared" si="159"/>
        <v>0</v>
      </c>
      <c r="AQ304" s="5">
        <f t="shared" si="160"/>
        <v>0</v>
      </c>
      <c r="AR304" s="5">
        <f t="shared" si="161"/>
        <v>0</v>
      </c>
      <c r="AS304" s="5">
        <f t="shared" si="162"/>
        <v>0</v>
      </c>
      <c r="AT304" s="5">
        <f t="shared" si="163"/>
        <v>0</v>
      </c>
      <c r="AU304" s="6">
        <f t="shared" si="164"/>
        <v>0</v>
      </c>
    </row>
    <row r="305" spans="1:47" x14ac:dyDescent="0.25">
      <c r="A305" s="48">
        <f>CHK!G305</f>
        <v>0</v>
      </c>
      <c r="B305" s="48">
        <f>CHK!H305</f>
        <v>0</v>
      </c>
      <c r="C305" s="48" t="str">
        <f>CHK!I305</f>
        <v>OK</v>
      </c>
      <c r="D305" s="82"/>
      <c r="E305" s="23" t="str">
        <f>$E$41</f>
        <v>26 passengers</v>
      </c>
      <c r="F305" s="28"/>
      <c r="G305" s="29"/>
      <c r="H305" s="29"/>
      <c r="I305" s="29"/>
      <c r="J305" s="29"/>
      <c r="K305" s="29"/>
      <c r="L305" s="29"/>
      <c r="M305" s="29"/>
      <c r="N305" s="29"/>
      <c r="O305" s="29"/>
      <c r="P305" s="29"/>
      <c r="Q305" s="30"/>
      <c r="R305" s="2"/>
      <c r="S305" s="82"/>
      <c r="T305" s="23" t="str">
        <f>$E$41</f>
        <v>26 passengers</v>
      </c>
      <c r="U305" s="28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30"/>
      <c r="AG305" s="2"/>
      <c r="AH305" s="82"/>
      <c r="AI305" s="23" t="str">
        <f>$E$41</f>
        <v>26 passengers</v>
      </c>
      <c r="AJ305" s="4">
        <f t="shared" si="165"/>
        <v>0</v>
      </c>
      <c r="AK305" s="5">
        <f t="shared" si="154"/>
        <v>0</v>
      </c>
      <c r="AL305" s="5">
        <f t="shared" si="155"/>
        <v>0</v>
      </c>
      <c r="AM305" s="5">
        <f t="shared" si="156"/>
        <v>0</v>
      </c>
      <c r="AN305" s="5">
        <f t="shared" si="157"/>
        <v>0</v>
      </c>
      <c r="AO305" s="5">
        <f t="shared" si="158"/>
        <v>0</v>
      </c>
      <c r="AP305" s="5">
        <f t="shared" si="159"/>
        <v>0</v>
      </c>
      <c r="AQ305" s="5">
        <f t="shared" si="160"/>
        <v>0</v>
      </c>
      <c r="AR305" s="5">
        <f t="shared" si="161"/>
        <v>0</v>
      </c>
      <c r="AS305" s="5">
        <f t="shared" si="162"/>
        <v>0</v>
      </c>
      <c r="AT305" s="5">
        <f t="shared" si="163"/>
        <v>0</v>
      </c>
      <c r="AU305" s="6">
        <f t="shared" si="164"/>
        <v>0</v>
      </c>
    </row>
    <row r="306" spans="1:47" x14ac:dyDescent="0.25">
      <c r="A306" s="48">
        <f>CHK!G306</f>
        <v>0</v>
      </c>
      <c r="B306" s="48">
        <f>CHK!H306</f>
        <v>0</v>
      </c>
      <c r="C306" s="48" t="str">
        <f>CHK!I306</f>
        <v>OK</v>
      </c>
      <c r="D306" s="82"/>
      <c r="E306" s="23" t="str">
        <f>$E$42</f>
        <v>56 passengers</v>
      </c>
      <c r="F306" s="28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30"/>
      <c r="R306" s="2"/>
      <c r="S306" s="82"/>
      <c r="T306" s="23" t="str">
        <f>$E$42</f>
        <v>56 passengers</v>
      </c>
      <c r="U306" s="28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30"/>
      <c r="AG306" s="2"/>
      <c r="AH306" s="82"/>
      <c r="AI306" s="23" t="str">
        <f>$E$42</f>
        <v>56 passengers</v>
      </c>
      <c r="AJ306" s="4">
        <f t="shared" si="165"/>
        <v>0</v>
      </c>
      <c r="AK306" s="5">
        <f t="shared" si="154"/>
        <v>0</v>
      </c>
      <c r="AL306" s="5">
        <f t="shared" si="155"/>
        <v>0</v>
      </c>
      <c r="AM306" s="5">
        <f t="shared" si="156"/>
        <v>0</v>
      </c>
      <c r="AN306" s="5">
        <f t="shared" si="157"/>
        <v>0</v>
      </c>
      <c r="AO306" s="5">
        <f t="shared" si="158"/>
        <v>0</v>
      </c>
      <c r="AP306" s="5">
        <f t="shared" si="159"/>
        <v>0</v>
      </c>
      <c r="AQ306" s="5">
        <f t="shared" si="160"/>
        <v>0</v>
      </c>
      <c r="AR306" s="5">
        <f t="shared" si="161"/>
        <v>0</v>
      </c>
      <c r="AS306" s="5">
        <f t="shared" si="162"/>
        <v>0</v>
      </c>
      <c r="AT306" s="5">
        <f t="shared" si="163"/>
        <v>0</v>
      </c>
      <c r="AU306" s="6">
        <f t="shared" si="164"/>
        <v>0</v>
      </c>
    </row>
    <row r="307" spans="1:47" x14ac:dyDescent="0.25">
      <c r="A307" s="48">
        <f>CHK!G307</f>
        <v>0</v>
      </c>
      <c r="B307" s="48">
        <f>CHK!H307</f>
        <v>0</v>
      </c>
      <c r="C307" s="48" t="str">
        <f>CHK!I307</f>
        <v>OK</v>
      </c>
      <c r="D307" s="83"/>
      <c r="E307" s="23" t="str">
        <f>$E$43</f>
        <v>&gt;56 passengers</v>
      </c>
      <c r="F307" s="28"/>
      <c r="G307" s="29"/>
      <c r="H307" s="29"/>
      <c r="I307" s="29"/>
      <c r="J307" s="29"/>
      <c r="K307" s="29"/>
      <c r="L307" s="29"/>
      <c r="M307" s="29"/>
      <c r="N307" s="29"/>
      <c r="O307" s="29"/>
      <c r="P307" s="29"/>
      <c r="Q307" s="30"/>
      <c r="R307" s="2"/>
      <c r="S307" s="83"/>
      <c r="T307" s="23" t="str">
        <f>$E$43</f>
        <v>&gt;56 passengers</v>
      </c>
      <c r="U307" s="28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30"/>
      <c r="AG307" s="2"/>
      <c r="AH307" s="83"/>
      <c r="AI307" s="23" t="str">
        <f>$E$43</f>
        <v>&gt;56 passengers</v>
      </c>
      <c r="AJ307" s="4">
        <f t="shared" si="165"/>
        <v>0</v>
      </c>
      <c r="AK307" s="5">
        <f t="shared" si="154"/>
        <v>0</v>
      </c>
      <c r="AL307" s="5">
        <f t="shared" si="155"/>
        <v>0</v>
      </c>
      <c r="AM307" s="5">
        <f t="shared" si="156"/>
        <v>0</v>
      </c>
      <c r="AN307" s="5">
        <f t="shared" si="157"/>
        <v>0</v>
      </c>
      <c r="AO307" s="5">
        <f t="shared" si="158"/>
        <v>0</v>
      </c>
      <c r="AP307" s="5">
        <f t="shared" si="159"/>
        <v>0</v>
      </c>
      <c r="AQ307" s="5">
        <f t="shared" si="160"/>
        <v>0</v>
      </c>
      <c r="AR307" s="5">
        <f t="shared" si="161"/>
        <v>0</v>
      </c>
      <c r="AS307" s="5">
        <f t="shared" si="162"/>
        <v>0</v>
      </c>
      <c r="AT307" s="5">
        <f t="shared" si="163"/>
        <v>0</v>
      </c>
      <c r="AU307" s="6">
        <f t="shared" si="164"/>
        <v>0</v>
      </c>
    </row>
    <row r="308" spans="1:47" x14ac:dyDescent="0.25">
      <c r="A308" s="48">
        <f>CHK!G308</f>
        <v>0</v>
      </c>
      <c r="B308" s="48">
        <f>CHK!H308</f>
        <v>0</v>
      </c>
      <c r="C308" s="48" t="str">
        <f>CHK!I308</f>
        <v>OK</v>
      </c>
      <c r="D308" s="81" t="str">
        <f>$D$44</f>
        <v>Equipment</v>
      </c>
      <c r="E308" s="23" t="str">
        <f>$E$44</f>
        <v>Light Equipment - Dumper&amp;Agriculture</v>
      </c>
      <c r="F308" s="28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30"/>
      <c r="R308" s="2"/>
      <c r="S308" s="81" t="str">
        <f>$D$44</f>
        <v>Equipment</v>
      </c>
      <c r="T308" s="23" t="str">
        <f>$E$44</f>
        <v>Light Equipment - Dumper&amp;Agriculture</v>
      </c>
      <c r="U308" s="28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30"/>
      <c r="AG308" s="2"/>
      <c r="AH308" s="81" t="str">
        <f>$D$44</f>
        <v>Equipment</v>
      </c>
      <c r="AI308" s="23" t="str">
        <f>$E$44</f>
        <v>Light Equipment - Dumper&amp;Agriculture</v>
      </c>
      <c r="AJ308" s="7">
        <f t="shared" si="165"/>
        <v>0</v>
      </c>
      <c r="AK308" s="8">
        <f t="shared" si="154"/>
        <v>0</v>
      </c>
      <c r="AL308" s="8">
        <f t="shared" si="155"/>
        <v>0</v>
      </c>
      <c r="AM308" s="8">
        <f t="shared" si="156"/>
        <v>0</v>
      </c>
      <c r="AN308" s="8">
        <f t="shared" si="157"/>
        <v>0</v>
      </c>
      <c r="AO308" s="8">
        <f t="shared" si="158"/>
        <v>0</v>
      </c>
      <c r="AP308" s="8">
        <f t="shared" si="159"/>
        <v>0</v>
      </c>
      <c r="AQ308" s="8">
        <f t="shared" si="160"/>
        <v>0</v>
      </c>
      <c r="AR308" s="8">
        <f t="shared" si="161"/>
        <v>0</v>
      </c>
      <c r="AS308" s="8">
        <f t="shared" si="162"/>
        <v>0</v>
      </c>
      <c r="AT308" s="8">
        <f t="shared" si="163"/>
        <v>0</v>
      </c>
      <c r="AU308" s="9">
        <f t="shared" si="164"/>
        <v>0</v>
      </c>
    </row>
    <row r="309" spans="1:47" x14ac:dyDescent="0.25">
      <c r="A309" s="48">
        <f>CHK!G309</f>
        <v>0</v>
      </c>
      <c r="B309" s="48">
        <f>CHK!H309</f>
        <v>0</v>
      </c>
      <c r="C309" s="48" t="str">
        <f>CHK!I309</f>
        <v>OK</v>
      </c>
      <c r="D309" s="82"/>
      <c r="E309" s="23" t="str">
        <f>$E$45</f>
        <v>Light Equipment - Private Forklift</v>
      </c>
      <c r="F309" s="28"/>
      <c r="G309" s="29"/>
      <c r="H309" s="29"/>
      <c r="I309" s="29"/>
      <c r="J309" s="29"/>
      <c r="K309" s="29"/>
      <c r="L309" s="29"/>
      <c r="M309" s="29"/>
      <c r="N309" s="29"/>
      <c r="O309" s="29"/>
      <c r="P309" s="29"/>
      <c r="Q309" s="30"/>
      <c r="R309" s="2"/>
      <c r="S309" s="82"/>
      <c r="T309" s="23" t="str">
        <f>$E$45</f>
        <v>Light Equipment - Private Forklift</v>
      </c>
      <c r="U309" s="28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30"/>
      <c r="AG309" s="2"/>
      <c r="AH309" s="82"/>
      <c r="AI309" s="23" t="str">
        <f>$E$45</f>
        <v>Light Equipment - Private Forklift</v>
      </c>
      <c r="AJ309" s="7">
        <f t="shared" si="165"/>
        <v>0</v>
      </c>
      <c r="AK309" s="8">
        <f t="shared" si="154"/>
        <v>0</v>
      </c>
      <c r="AL309" s="8">
        <f t="shared" si="155"/>
        <v>0</v>
      </c>
      <c r="AM309" s="8">
        <f t="shared" si="156"/>
        <v>0</v>
      </c>
      <c r="AN309" s="8">
        <f t="shared" si="157"/>
        <v>0</v>
      </c>
      <c r="AO309" s="8">
        <f t="shared" si="158"/>
        <v>0</v>
      </c>
      <c r="AP309" s="8">
        <f t="shared" si="159"/>
        <v>0</v>
      </c>
      <c r="AQ309" s="8">
        <f t="shared" si="160"/>
        <v>0</v>
      </c>
      <c r="AR309" s="8">
        <f t="shared" si="161"/>
        <v>0</v>
      </c>
      <c r="AS309" s="8">
        <f t="shared" si="162"/>
        <v>0</v>
      </c>
      <c r="AT309" s="8">
        <f t="shared" si="163"/>
        <v>0</v>
      </c>
      <c r="AU309" s="9">
        <f t="shared" si="164"/>
        <v>0</v>
      </c>
    </row>
    <row r="310" spans="1:47" x14ac:dyDescent="0.25">
      <c r="A310" s="48">
        <f>CHK!G310</f>
        <v>0</v>
      </c>
      <c r="B310" s="48">
        <f>CHK!H310</f>
        <v>0</v>
      </c>
      <c r="C310" s="48" t="str">
        <f>CHK!I310</f>
        <v>OK</v>
      </c>
      <c r="D310" s="82"/>
      <c r="E310" s="23" t="str">
        <f>$E$46</f>
        <v>Light Equipment - Commercial Forklift</v>
      </c>
      <c r="F310" s="28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30"/>
      <c r="R310" s="2"/>
      <c r="S310" s="82"/>
      <c r="T310" s="23" t="str">
        <f>$E$46</f>
        <v>Light Equipment - Commercial Forklift</v>
      </c>
      <c r="U310" s="28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30"/>
      <c r="AG310" s="2"/>
      <c r="AH310" s="82"/>
      <c r="AI310" s="23" t="str">
        <f>$E$46</f>
        <v>Light Equipment - Commercial Forklift</v>
      </c>
      <c r="AJ310" s="7">
        <f t="shared" si="165"/>
        <v>0</v>
      </c>
      <c r="AK310" s="8">
        <f t="shared" si="154"/>
        <v>0</v>
      </c>
      <c r="AL310" s="8">
        <f t="shared" si="155"/>
        <v>0</v>
      </c>
      <c r="AM310" s="8">
        <f t="shared" si="156"/>
        <v>0</v>
      </c>
      <c r="AN310" s="8">
        <f t="shared" si="157"/>
        <v>0</v>
      </c>
      <c r="AO310" s="8">
        <f t="shared" si="158"/>
        <v>0</v>
      </c>
      <c r="AP310" s="8">
        <f t="shared" si="159"/>
        <v>0</v>
      </c>
      <c r="AQ310" s="8">
        <f t="shared" si="160"/>
        <v>0</v>
      </c>
      <c r="AR310" s="8">
        <f t="shared" si="161"/>
        <v>0</v>
      </c>
      <c r="AS310" s="8">
        <f t="shared" si="162"/>
        <v>0</v>
      </c>
      <c r="AT310" s="8">
        <f t="shared" si="163"/>
        <v>0</v>
      </c>
      <c r="AU310" s="9">
        <f t="shared" si="164"/>
        <v>0</v>
      </c>
    </row>
    <row r="311" spans="1:47" x14ac:dyDescent="0.25">
      <c r="A311" s="48">
        <f>CHK!G311</f>
        <v>0</v>
      </c>
      <c r="B311" s="48">
        <f>CHK!H311</f>
        <v>0</v>
      </c>
      <c r="C311" s="48" t="str">
        <f>CHK!I311</f>
        <v>OK</v>
      </c>
      <c r="D311" s="82"/>
      <c r="E311" s="23" t="str">
        <f>$E$47</f>
        <v>Heavy Vehicle - Private</v>
      </c>
      <c r="F311" s="28"/>
      <c r="G311" s="29"/>
      <c r="H311" s="29"/>
      <c r="I311" s="29"/>
      <c r="J311" s="29"/>
      <c r="K311" s="29"/>
      <c r="L311" s="29"/>
      <c r="M311" s="29"/>
      <c r="N311" s="29"/>
      <c r="O311" s="29"/>
      <c r="P311" s="29"/>
      <c r="Q311" s="30"/>
      <c r="R311" s="2"/>
      <c r="S311" s="82"/>
      <c r="T311" s="23" t="str">
        <f>$E$47</f>
        <v>Heavy Vehicle - Private</v>
      </c>
      <c r="U311" s="28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30"/>
      <c r="AG311" s="2"/>
      <c r="AH311" s="82"/>
      <c r="AI311" s="23" t="str">
        <f>$E$47</f>
        <v>Heavy Vehicle - Private</v>
      </c>
      <c r="AJ311" s="7">
        <f t="shared" si="165"/>
        <v>0</v>
      </c>
      <c r="AK311" s="8">
        <f t="shared" si="154"/>
        <v>0</v>
      </c>
      <c r="AL311" s="8">
        <f t="shared" si="155"/>
        <v>0</v>
      </c>
      <c r="AM311" s="8">
        <f t="shared" si="156"/>
        <v>0</v>
      </c>
      <c r="AN311" s="8">
        <f t="shared" si="157"/>
        <v>0</v>
      </c>
      <c r="AO311" s="8">
        <f t="shared" si="158"/>
        <v>0</v>
      </c>
      <c r="AP311" s="8">
        <f t="shared" si="159"/>
        <v>0</v>
      </c>
      <c r="AQ311" s="8">
        <f t="shared" si="160"/>
        <v>0</v>
      </c>
      <c r="AR311" s="8">
        <f t="shared" si="161"/>
        <v>0</v>
      </c>
      <c r="AS311" s="8">
        <f t="shared" si="162"/>
        <v>0</v>
      </c>
      <c r="AT311" s="8">
        <f t="shared" si="163"/>
        <v>0</v>
      </c>
      <c r="AU311" s="9">
        <f t="shared" si="164"/>
        <v>0</v>
      </c>
    </row>
    <row r="312" spans="1:47" x14ac:dyDescent="0.25">
      <c r="A312" s="48">
        <f>CHK!G312</f>
        <v>0</v>
      </c>
      <c r="B312" s="48">
        <f>CHK!H312</f>
        <v>0</v>
      </c>
      <c r="C312" s="48" t="str">
        <f>CHK!I312</f>
        <v>OK</v>
      </c>
      <c r="D312" s="83"/>
      <c r="E312" s="24" t="str">
        <f>$E$48</f>
        <v>Heavy Vehicle - Commercial</v>
      </c>
      <c r="F312" s="28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30"/>
      <c r="R312" s="2"/>
      <c r="S312" s="83"/>
      <c r="T312" s="23" t="str">
        <f>$E$48</f>
        <v>Heavy Vehicle - Commercial</v>
      </c>
      <c r="U312" s="28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30"/>
      <c r="AG312" s="2"/>
      <c r="AH312" s="83"/>
      <c r="AI312" s="23" t="str">
        <f>$E$48</f>
        <v>Heavy Vehicle - Commercial</v>
      </c>
      <c r="AJ312" s="7">
        <f t="shared" si="165"/>
        <v>0</v>
      </c>
      <c r="AK312" s="8">
        <f t="shared" si="154"/>
        <v>0</v>
      </c>
      <c r="AL312" s="8">
        <f t="shared" si="155"/>
        <v>0</v>
      </c>
      <c r="AM312" s="8">
        <f t="shared" si="156"/>
        <v>0</v>
      </c>
      <c r="AN312" s="8">
        <f t="shared" si="157"/>
        <v>0</v>
      </c>
      <c r="AO312" s="8">
        <f t="shared" si="158"/>
        <v>0</v>
      </c>
      <c r="AP312" s="8">
        <f t="shared" si="159"/>
        <v>0</v>
      </c>
      <c r="AQ312" s="8">
        <f t="shared" si="160"/>
        <v>0</v>
      </c>
      <c r="AR312" s="8">
        <f t="shared" si="161"/>
        <v>0</v>
      </c>
      <c r="AS312" s="8">
        <f t="shared" si="162"/>
        <v>0</v>
      </c>
      <c r="AT312" s="8">
        <f t="shared" si="163"/>
        <v>0</v>
      </c>
      <c r="AU312" s="9">
        <f t="shared" si="164"/>
        <v>0</v>
      </c>
    </row>
    <row r="313" spans="1:47" x14ac:dyDescent="0.25">
      <c r="A313" s="48">
        <f>CHK!G313</f>
        <v>0</v>
      </c>
      <c r="B313" s="48">
        <f>CHK!H313</f>
        <v>0</v>
      </c>
      <c r="C313" s="48" t="str">
        <f>CHK!I313</f>
        <v>OK</v>
      </c>
      <c r="D313" s="81" t="str">
        <f>$D$49</f>
        <v>Motorcycle</v>
      </c>
      <c r="E313" s="24" t="str">
        <f>$E$49</f>
        <v>&lt;200 CC</v>
      </c>
      <c r="F313" s="28"/>
      <c r="G313" s="29"/>
      <c r="H313" s="29"/>
      <c r="I313" s="29"/>
      <c r="J313" s="29"/>
      <c r="K313" s="29"/>
      <c r="L313" s="29"/>
      <c r="M313" s="29"/>
      <c r="N313" s="29"/>
      <c r="O313" s="29"/>
      <c r="P313" s="29"/>
      <c r="Q313" s="30"/>
      <c r="R313" s="2"/>
      <c r="S313" s="81" t="str">
        <f>$D$49</f>
        <v>Motorcycle</v>
      </c>
      <c r="T313" s="23" t="str">
        <f>$E$49</f>
        <v>&lt;200 CC</v>
      </c>
      <c r="U313" s="28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30"/>
      <c r="AG313" s="2"/>
      <c r="AH313" s="81" t="str">
        <f>$D$49</f>
        <v>Motorcycle</v>
      </c>
      <c r="AI313" s="23" t="str">
        <f>$E$49</f>
        <v>&lt;200 CC</v>
      </c>
      <c r="AJ313" s="7">
        <f t="shared" si="165"/>
        <v>0</v>
      </c>
      <c r="AK313" s="8">
        <f t="shared" si="154"/>
        <v>0</v>
      </c>
      <c r="AL313" s="8">
        <f t="shared" si="155"/>
        <v>0</v>
      </c>
      <c r="AM313" s="8">
        <f t="shared" si="156"/>
        <v>0</v>
      </c>
      <c r="AN313" s="8">
        <f t="shared" si="157"/>
        <v>0</v>
      </c>
      <c r="AO313" s="8">
        <f t="shared" si="158"/>
        <v>0</v>
      </c>
      <c r="AP313" s="8">
        <f t="shared" si="159"/>
        <v>0</v>
      </c>
      <c r="AQ313" s="8">
        <f t="shared" si="160"/>
        <v>0</v>
      </c>
      <c r="AR313" s="8">
        <f t="shared" si="161"/>
        <v>0</v>
      </c>
      <c r="AS313" s="8">
        <f t="shared" si="162"/>
        <v>0</v>
      </c>
      <c r="AT313" s="8">
        <f t="shared" si="163"/>
        <v>0</v>
      </c>
      <c r="AU313" s="9">
        <f t="shared" si="164"/>
        <v>0</v>
      </c>
    </row>
    <row r="314" spans="1:47" x14ac:dyDescent="0.25">
      <c r="A314" s="48">
        <f>CHK!G314</f>
        <v>0</v>
      </c>
      <c r="B314" s="48">
        <f>CHK!H314</f>
        <v>0</v>
      </c>
      <c r="C314" s="48" t="str">
        <f>CHK!I314</f>
        <v>OK</v>
      </c>
      <c r="D314" s="83"/>
      <c r="E314" s="24" t="str">
        <f>$E$50</f>
        <v>&gt;200 CC</v>
      </c>
      <c r="F314" s="28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30"/>
      <c r="R314" s="2"/>
      <c r="S314" s="83"/>
      <c r="T314" s="23" t="str">
        <f>$E$50</f>
        <v>&gt;200 CC</v>
      </c>
      <c r="U314" s="28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30"/>
      <c r="AG314" s="2"/>
      <c r="AH314" s="83"/>
      <c r="AI314" s="23" t="str">
        <f>$E$50</f>
        <v>&gt;200 CC</v>
      </c>
      <c r="AJ314" s="7">
        <f t="shared" si="165"/>
        <v>0</v>
      </c>
      <c r="AK314" s="8">
        <f t="shared" si="154"/>
        <v>0</v>
      </c>
      <c r="AL314" s="8">
        <f t="shared" si="155"/>
        <v>0</v>
      </c>
      <c r="AM314" s="8">
        <f t="shared" si="156"/>
        <v>0</v>
      </c>
      <c r="AN314" s="8">
        <f t="shared" si="157"/>
        <v>0</v>
      </c>
      <c r="AO314" s="8">
        <f t="shared" si="158"/>
        <v>0</v>
      </c>
      <c r="AP314" s="8">
        <f t="shared" si="159"/>
        <v>0</v>
      </c>
      <c r="AQ314" s="8">
        <f t="shared" si="160"/>
        <v>0</v>
      </c>
      <c r="AR314" s="8">
        <f t="shared" si="161"/>
        <v>0</v>
      </c>
      <c r="AS314" s="8">
        <f t="shared" si="162"/>
        <v>0</v>
      </c>
      <c r="AT314" s="8">
        <f t="shared" si="163"/>
        <v>0</v>
      </c>
      <c r="AU314" s="9">
        <f t="shared" si="164"/>
        <v>0</v>
      </c>
    </row>
    <row r="315" spans="1:47" x14ac:dyDescent="0.25">
      <c r="A315" s="48">
        <f>CHK!G315</f>
        <v>0</v>
      </c>
      <c r="B315" s="48">
        <f>CHK!H315</f>
        <v>0</v>
      </c>
      <c r="C315" s="48" t="str">
        <f>CHK!I315</f>
        <v>OK</v>
      </c>
      <c r="D315" s="25" t="str">
        <f>$D$51</f>
        <v>Others</v>
      </c>
      <c r="E315" s="26"/>
      <c r="F315" s="28"/>
      <c r="G315" s="29"/>
      <c r="H315" s="29"/>
      <c r="I315" s="29"/>
      <c r="J315" s="29"/>
      <c r="K315" s="29"/>
      <c r="L315" s="29"/>
      <c r="M315" s="29"/>
      <c r="N315" s="29"/>
      <c r="O315" s="29"/>
      <c r="P315" s="29"/>
      <c r="Q315" s="30"/>
      <c r="R315" s="2"/>
      <c r="S315" s="25" t="str">
        <f>$D$51</f>
        <v>Others</v>
      </c>
      <c r="T315" s="26"/>
      <c r="U315" s="28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30"/>
      <c r="AG315" s="2"/>
      <c r="AH315" s="25" t="str">
        <f>$D$51</f>
        <v>Others</v>
      </c>
      <c r="AI315" s="26"/>
      <c r="AJ315" s="7">
        <f t="shared" si="165"/>
        <v>0</v>
      </c>
      <c r="AK315" s="8">
        <f t="shared" si="154"/>
        <v>0</v>
      </c>
      <c r="AL315" s="8">
        <f t="shared" si="155"/>
        <v>0</v>
      </c>
      <c r="AM315" s="8">
        <f t="shared" si="156"/>
        <v>0</v>
      </c>
      <c r="AN315" s="8">
        <f t="shared" si="157"/>
        <v>0</v>
      </c>
      <c r="AO315" s="8">
        <f t="shared" si="158"/>
        <v>0</v>
      </c>
      <c r="AP315" s="8">
        <f t="shared" si="159"/>
        <v>0</v>
      </c>
      <c r="AQ315" s="8">
        <f t="shared" si="160"/>
        <v>0</v>
      </c>
      <c r="AR315" s="8">
        <f t="shared" si="161"/>
        <v>0</v>
      </c>
      <c r="AS315" s="8">
        <f t="shared" si="162"/>
        <v>0</v>
      </c>
      <c r="AT315" s="8">
        <f t="shared" si="163"/>
        <v>0</v>
      </c>
      <c r="AU315" s="9">
        <f t="shared" si="164"/>
        <v>0</v>
      </c>
    </row>
    <row r="316" spans="1:47" x14ac:dyDescent="0.25">
      <c r="A316" s="48">
        <f>CHK!G316</f>
        <v>0</v>
      </c>
      <c r="B316" s="48">
        <f>CHK!H316</f>
        <v>0</v>
      </c>
      <c r="C316" s="48">
        <f>CHK!I316</f>
        <v>0</v>
      </c>
      <c r="D316" s="15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15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15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</row>
    <row r="317" spans="1:47" ht="15" customHeight="1" x14ac:dyDescent="0.25">
      <c r="A317" s="48">
        <f>CHK!G317</f>
        <v>0</v>
      </c>
      <c r="B317" s="48">
        <f>CHK!H317</f>
        <v>0</v>
      </c>
      <c r="C317" s="48">
        <f>CHK!I317</f>
        <v>0</v>
      </c>
      <c r="D317" s="18" t="s">
        <v>38</v>
      </c>
      <c r="E317" s="19"/>
      <c r="F317" s="32" t="str">
        <f>$F$9</f>
        <v>إجمالي الأقساط (Gross Premiums)</v>
      </c>
      <c r="G317" s="32"/>
      <c r="H317" s="32"/>
      <c r="I317" s="32" t="str">
        <f>F317</f>
        <v>إجمالي الأقساط (Gross Premiums)</v>
      </c>
      <c r="J317" s="32"/>
      <c r="K317" s="32"/>
      <c r="L317" s="32" t="str">
        <f>F317</f>
        <v>إجمالي الأقساط (Gross Premiums)</v>
      </c>
      <c r="M317" s="32"/>
      <c r="N317" s="32"/>
      <c r="O317" s="32" t="str">
        <f>F317</f>
        <v>إجمالي الأقساط (Gross Premiums)</v>
      </c>
      <c r="P317" s="32"/>
      <c r="Q317" s="32"/>
      <c r="R317" s="2"/>
      <c r="S317" s="18" t="str">
        <f>D317</f>
        <v>Al Fujirah</v>
      </c>
      <c r="T317" s="19"/>
      <c r="U317" s="32" t="str">
        <f>$U$9</f>
        <v>عدد السيارات في كل فئة ( Number of Vehicles per category)</v>
      </c>
      <c r="V317" s="32"/>
      <c r="W317" s="32"/>
      <c r="X317" s="32" t="str">
        <f>U317</f>
        <v>عدد السيارات في كل فئة ( Number of Vehicles per category)</v>
      </c>
      <c r="Y317" s="32"/>
      <c r="Z317" s="32"/>
      <c r="AA317" s="32" t="str">
        <f>U317</f>
        <v>عدد السيارات في كل فئة ( Number of Vehicles per category)</v>
      </c>
      <c r="AB317" s="32"/>
      <c r="AC317" s="32"/>
      <c r="AD317" s="32" t="str">
        <f>U317</f>
        <v>عدد السيارات في كل فئة ( Number of Vehicles per category)</v>
      </c>
      <c r="AE317" s="32"/>
      <c r="AF317" s="32"/>
      <c r="AG317" s="2"/>
      <c r="AH317" s="18" t="str">
        <f>D317</f>
        <v>Al Fujirah</v>
      </c>
      <c r="AI317" s="19"/>
      <c r="AJ317" s="32" t="str">
        <f>$AJ$9</f>
        <v xml:space="preserve">متوسط الأسعار المطبقة خلال شهر ( Average premiums applied within a month) </v>
      </c>
      <c r="AK317" s="32"/>
      <c r="AL317" s="32"/>
      <c r="AM317" s="32" t="str">
        <f>AJ317</f>
        <v xml:space="preserve">متوسط الأسعار المطبقة خلال شهر ( Average premiums applied within a month) </v>
      </c>
      <c r="AN317" s="32"/>
      <c r="AO317" s="32"/>
      <c r="AP317" s="32" t="str">
        <f>AJ317</f>
        <v xml:space="preserve">متوسط الأسعار المطبقة خلال شهر ( Average premiums applied within a month) </v>
      </c>
      <c r="AQ317" s="32"/>
      <c r="AR317" s="32"/>
      <c r="AS317" s="32" t="str">
        <f>AJ317</f>
        <v xml:space="preserve">متوسط الأسعار المطبقة خلال شهر ( Average premiums applied within a month) </v>
      </c>
      <c r="AT317" s="32"/>
      <c r="AU317" s="32"/>
    </row>
    <row r="318" spans="1:47" x14ac:dyDescent="0.25">
      <c r="A318" s="48">
        <f>CHK!G318</f>
        <v>0</v>
      </c>
      <c r="B318" s="48">
        <f>CHK!H318</f>
        <v>0</v>
      </c>
      <c r="C318" s="48">
        <f>CHK!I318</f>
        <v>0</v>
      </c>
      <c r="D318" s="84" t="s">
        <v>0</v>
      </c>
      <c r="E318" s="85"/>
      <c r="F318" s="20">
        <f>$F$10</f>
        <v>43739</v>
      </c>
      <c r="G318" s="21">
        <f>$G$10</f>
        <v>43770</v>
      </c>
      <c r="H318" s="21">
        <f>$H$10</f>
        <v>43800</v>
      </c>
      <c r="I318" s="21">
        <f>$I$10</f>
        <v>43556</v>
      </c>
      <c r="J318" s="21">
        <f>$J$10</f>
        <v>43586</v>
      </c>
      <c r="K318" s="21">
        <f>$K$10</f>
        <v>43617</v>
      </c>
      <c r="L318" s="21">
        <f>$L$10</f>
        <v>43647</v>
      </c>
      <c r="M318" s="21">
        <f>$M$10</f>
        <v>43678</v>
      </c>
      <c r="N318" s="21">
        <f>$N$10</f>
        <v>43709</v>
      </c>
      <c r="O318" s="21">
        <f>$O$10</f>
        <v>43739</v>
      </c>
      <c r="P318" s="21">
        <f>$P$10</f>
        <v>43770</v>
      </c>
      <c r="Q318" s="22">
        <f>$Q$10</f>
        <v>43800</v>
      </c>
      <c r="R318" s="2"/>
      <c r="S318" s="84" t="s">
        <v>0</v>
      </c>
      <c r="T318" s="85"/>
      <c r="U318" s="20">
        <f>$F$10</f>
        <v>43739</v>
      </c>
      <c r="V318" s="21">
        <f>$G$10</f>
        <v>43770</v>
      </c>
      <c r="W318" s="21">
        <f>$H$10</f>
        <v>43800</v>
      </c>
      <c r="X318" s="21">
        <f>$I$10</f>
        <v>43556</v>
      </c>
      <c r="Y318" s="21">
        <f>$J$10</f>
        <v>43586</v>
      </c>
      <c r="Z318" s="21">
        <f>$K$10</f>
        <v>43617</v>
      </c>
      <c r="AA318" s="21">
        <f>$L$10</f>
        <v>43647</v>
      </c>
      <c r="AB318" s="21">
        <f>$M$10</f>
        <v>43678</v>
      </c>
      <c r="AC318" s="21">
        <f>$N$10</f>
        <v>43709</v>
      </c>
      <c r="AD318" s="21">
        <f>$O$10</f>
        <v>43739</v>
      </c>
      <c r="AE318" s="21">
        <f>$P$10</f>
        <v>43770</v>
      </c>
      <c r="AF318" s="22">
        <f>$Q$10</f>
        <v>43800</v>
      </c>
      <c r="AG318" s="2"/>
      <c r="AH318" s="84" t="s">
        <v>0</v>
      </c>
      <c r="AI318" s="85"/>
      <c r="AJ318" s="20">
        <f>$F$10</f>
        <v>43739</v>
      </c>
      <c r="AK318" s="21">
        <f>$G$10</f>
        <v>43770</v>
      </c>
      <c r="AL318" s="21">
        <f>$H$10</f>
        <v>43800</v>
      </c>
      <c r="AM318" s="21">
        <f>$I$10</f>
        <v>43556</v>
      </c>
      <c r="AN318" s="21">
        <f>$J$10</f>
        <v>43586</v>
      </c>
      <c r="AO318" s="21">
        <f>$K$10</f>
        <v>43617</v>
      </c>
      <c r="AP318" s="21">
        <f>$L$10</f>
        <v>43647</v>
      </c>
      <c r="AQ318" s="21">
        <f>$M$10</f>
        <v>43678</v>
      </c>
      <c r="AR318" s="21">
        <f>$N$10</f>
        <v>43709</v>
      </c>
      <c r="AS318" s="21">
        <f>$O$10</f>
        <v>43739</v>
      </c>
      <c r="AT318" s="21">
        <f>$P$10</f>
        <v>43770</v>
      </c>
      <c r="AU318" s="22">
        <f>$Q$10</f>
        <v>43800</v>
      </c>
    </row>
    <row r="319" spans="1:47" x14ac:dyDescent="0.25">
      <c r="A319" s="48">
        <f>CHK!G319</f>
        <v>0</v>
      </c>
      <c r="B319" s="48">
        <f>CHK!H319</f>
        <v>0</v>
      </c>
      <c r="C319" s="48" t="str">
        <f>CHK!I319</f>
        <v>OK</v>
      </c>
      <c r="D319" s="81" t="str">
        <f>$D$11</f>
        <v>Salon- Private</v>
      </c>
      <c r="E319" s="23" t="str">
        <f>$E$11</f>
        <v>4 Cylinder</v>
      </c>
      <c r="F319" s="28"/>
      <c r="G319" s="29"/>
      <c r="H319" s="29"/>
      <c r="I319" s="29"/>
      <c r="J319" s="29"/>
      <c r="K319" s="29"/>
      <c r="L319" s="29"/>
      <c r="M319" s="29"/>
      <c r="N319" s="29"/>
      <c r="O319" s="29"/>
      <c r="P319" s="29"/>
      <c r="Q319" s="30"/>
      <c r="R319" s="2"/>
      <c r="S319" s="81" t="str">
        <f>$D$11</f>
        <v>Salon- Private</v>
      </c>
      <c r="T319" s="23" t="str">
        <f>$E$11</f>
        <v>4 Cylinder</v>
      </c>
      <c r="U319" s="28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30"/>
      <c r="AG319" s="2"/>
      <c r="AH319" s="81" t="str">
        <f>$D$11</f>
        <v>Salon- Private</v>
      </c>
      <c r="AI319" s="23" t="str">
        <f>$E$11</f>
        <v>4 Cylinder</v>
      </c>
      <c r="AJ319" s="4">
        <f>IFERROR(F319/U319,0)</f>
        <v>0</v>
      </c>
      <c r="AK319" s="5">
        <f t="shared" ref="AK319:AK359" si="166">IFERROR(G319/V319,0)</f>
        <v>0</v>
      </c>
      <c r="AL319" s="5">
        <f t="shared" ref="AL319:AL359" si="167">IFERROR(H319/W319,0)</f>
        <v>0</v>
      </c>
      <c r="AM319" s="5">
        <f t="shared" ref="AM319:AM359" si="168">IFERROR(I319/X319,0)</f>
        <v>0</v>
      </c>
      <c r="AN319" s="5">
        <f t="shared" ref="AN319:AN359" si="169">IFERROR(J319/Y319,0)</f>
        <v>0</v>
      </c>
      <c r="AO319" s="5">
        <f t="shared" ref="AO319:AO359" si="170">IFERROR(K319/Z319,0)</f>
        <v>0</v>
      </c>
      <c r="AP319" s="5">
        <f t="shared" ref="AP319:AP359" si="171">IFERROR(L319/AA319,0)</f>
        <v>0</v>
      </c>
      <c r="AQ319" s="5">
        <f t="shared" ref="AQ319:AQ359" si="172">IFERROR(M319/AB319,0)</f>
        <v>0</v>
      </c>
      <c r="AR319" s="5">
        <f t="shared" ref="AR319:AR359" si="173">IFERROR(N319/AC319,0)</f>
        <v>0</v>
      </c>
      <c r="AS319" s="5">
        <f t="shared" ref="AS319:AS359" si="174">IFERROR(O319/AD319,0)</f>
        <v>0</v>
      </c>
      <c r="AT319" s="5">
        <f t="shared" ref="AT319:AT359" si="175">IFERROR(P319/AE319,0)</f>
        <v>0</v>
      </c>
      <c r="AU319" s="6">
        <f t="shared" ref="AU319:AU359" si="176">IFERROR(Q319/AF319,0)</f>
        <v>0</v>
      </c>
    </row>
    <row r="320" spans="1:47" x14ac:dyDescent="0.25">
      <c r="A320" s="48">
        <f>CHK!G320</f>
        <v>0</v>
      </c>
      <c r="B320" s="48">
        <f>CHK!H320</f>
        <v>0</v>
      </c>
      <c r="C320" s="48" t="str">
        <f>CHK!I320</f>
        <v>OK</v>
      </c>
      <c r="D320" s="82"/>
      <c r="E320" s="23" t="str">
        <f>$E$12</f>
        <v>6 Cylinder</v>
      </c>
      <c r="F320" s="28"/>
      <c r="G320" s="29"/>
      <c r="H320" s="29"/>
      <c r="I320" s="29"/>
      <c r="J320" s="29"/>
      <c r="K320" s="29"/>
      <c r="L320" s="29"/>
      <c r="M320" s="29"/>
      <c r="N320" s="29"/>
      <c r="O320" s="29"/>
      <c r="P320" s="29"/>
      <c r="Q320" s="30"/>
      <c r="R320" s="2"/>
      <c r="S320" s="82"/>
      <c r="T320" s="23" t="str">
        <f>$E$12</f>
        <v>6 Cylinder</v>
      </c>
      <c r="U320" s="28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30"/>
      <c r="AG320" s="2"/>
      <c r="AH320" s="82"/>
      <c r="AI320" s="23" t="str">
        <f>$E$12</f>
        <v>6 Cylinder</v>
      </c>
      <c r="AJ320" s="4">
        <f t="shared" ref="AJ320:AJ359" si="177">IFERROR(F320/U320,0)</f>
        <v>0</v>
      </c>
      <c r="AK320" s="5">
        <f t="shared" si="166"/>
        <v>0</v>
      </c>
      <c r="AL320" s="5">
        <f t="shared" si="167"/>
        <v>0</v>
      </c>
      <c r="AM320" s="5">
        <f t="shared" si="168"/>
        <v>0</v>
      </c>
      <c r="AN320" s="5">
        <f t="shared" si="169"/>
        <v>0</v>
      </c>
      <c r="AO320" s="5">
        <f t="shared" si="170"/>
        <v>0</v>
      </c>
      <c r="AP320" s="5">
        <f t="shared" si="171"/>
        <v>0</v>
      </c>
      <c r="AQ320" s="5">
        <f t="shared" si="172"/>
        <v>0</v>
      </c>
      <c r="AR320" s="5">
        <f t="shared" si="173"/>
        <v>0</v>
      </c>
      <c r="AS320" s="5">
        <f t="shared" si="174"/>
        <v>0</v>
      </c>
      <c r="AT320" s="5">
        <f t="shared" si="175"/>
        <v>0</v>
      </c>
      <c r="AU320" s="6">
        <f t="shared" si="176"/>
        <v>0</v>
      </c>
    </row>
    <row r="321" spans="1:47" x14ac:dyDescent="0.25">
      <c r="A321" s="48">
        <f>CHK!G321</f>
        <v>0</v>
      </c>
      <c r="B321" s="48">
        <f>CHK!H321</f>
        <v>0</v>
      </c>
      <c r="C321" s="48" t="str">
        <f>CHK!I321</f>
        <v>OK</v>
      </c>
      <c r="D321" s="82"/>
      <c r="E321" s="23" t="str">
        <f>$E$13</f>
        <v>8 Cylinder</v>
      </c>
      <c r="F321" s="28"/>
      <c r="G321" s="29"/>
      <c r="H321" s="29"/>
      <c r="I321" s="29"/>
      <c r="J321" s="29"/>
      <c r="K321" s="29"/>
      <c r="L321" s="29"/>
      <c r="M321" s="29"/>
      <c r="N321" s="29"/>
      <c r="O321" s="29"/>
      <c r="P321" s="29"/>
      <c r="Q321" s="30"/>
      <c r="R321" s="2"/>
      <c r="S321" s="82"/>
      <c r="T321" s="23" t="str">
        <f>$E$13</f>
        <v>8 Cylinder</v>
      </c>
      <c r="U321" s="28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30"/>
      <c r="AG321" s="2"/>
      <c r="AH321" s="82"/>
      <c r="AI321" s="23" t="str">
        <f>$E$13</f>
        <v>8 Cylinder</v>
      </c>
      <c r="AJ321" s="4">
        <f t="shared" si="177"/>
        <v>0</v>
      </c>
      <c r="AK321" s="5">
        <f t="shared" si="166"/>
        <v>0</v>
      </c>
      <c r="AL321" s="5">
        <f t="shared" si="167"/>
        <v>0</v>
      </c>
      <c r="AM321" s="5">
        <f t="shared" si="168"/>
        <v>0</v>
      </c>
      <c r="AN321" s="5">
        <f t="shared" si="169"/>
        <v>0</v>
      </c>
      <c r="AO321" s="5">
        <f t="shared" si="170"/>
        <v>0</v>
      </c>
      <c r="AP321" s="5">
        <f t="shared" si="171"/>
        <v>0</v>
      </c>
      <c r="AQ321" s="5">
        <f t="shared" si="172"/>
        <v>0</v>
      </c>
      <c r="AR321" s="5">
        <f t="shared" si="173"/>
        <v>0</v>
      </c>
      <c r="AS321" s="5">
        <f t="shared" si="174"/>
        <v>0</v>
      </c>
      <c r="AT321" s="5">
        <f t="shared" si="175"/>
        <v>0</v>
      </c>
      <c r="AU321" s="6">
        <f t="shared" si="176"/>
        <v>0</v>
      </c>
    </row>
    <row r="322" spans="1:47" x14ac:dyDescent="0.25">
      <c r="A322" s="48">
        <f>CHK!G322</f>
        <v>0</v>
      </c>
      <c r="B322" s="48">
        <f>CHK!H322</f>
        <v>0</v>
      </c>
      <c r="C322" s="48" t="str">
        <f>CHK!I322</f>
        <v>OK</v>
      </c>
      <c r="D322" s="83"/>
      <c r="E322" s="23" t="str">
        <f>$E$14</f>
        <v>&gt;8 Cylinders</v>
      </c>
      <c r="F322" s="28"/>
      <c r="G322" s="29"/>
      <c r="H322" s="29"/>
      <c r="I322" s="29"/>
      <c r="J322" s="29"/>
      <c r="K322" s="29"/>
      <c r="L322" s="29"/>
      <c r="M322" s="29"/>
      <c r="N322" s="29"/>
      <c r="O322" s="29"/>
      <c r="P322" s="29"/>
      <c r="Q322" s="30"/>
      <c r="R322" s="2"/>
      <c r="S322" s="83"/>
      <c r="T322" s="23" t="str">
        <f>$E$14</f>
        <v>&gt;8 Cylinders</v>
      </c>
      <c r="U322" s="28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30"/>
      <c r="AG322" s="2"/>
      <c r="AH322" s="83"/>
      <c r="AI322" s="23" t="str">
        <f>$E$14</f>
        <v>&gt;8 Cylinders</v>
      </c>
      <c r="AJ322" s="4">
        <f t="shared" si="177"/>
        <v>0</v>
      </c>
      <c r="AK322" s="5">
        <f t="shared" si="166"/>
        <v>0</v>
      </c>
      <c r="AL322" s="5">
        <f t="shared" si="167"/>
        <v>0</v>
      </c>
      <c r="AM322" s="5">
        <f t="shared" si="168"/>
        <v>0</v>
      </c>
      <c r="AN322" s="5">
        <f t="shared" si="169"/>
        <v>0</v>
      </c>
      <c r="AO322" s="5">
        <f t="shared" si="170"/>
        <v>0</v>
      </c>
      <c r="AP322" s="5">
        <f t="shared" si="171"/>
        <v>0</v>
      </c>
      <c r="AQ322" s="5">
        <f t="shared" si="172"/>
        <v>0</v>
      </c>
      <c r="AR322" s="5">
        <f t="shared" si="173"/>
        <v>0</v>
      </c>
      <c r="AS322" s="5">
        <f t="shared" si="174"/>
        <v>0</v>
      </c>
      <c r="AT322" s="5">
        <f t="shared" si="175"/>
        <v>0</v>
      </c>
      <c r="AU322" s="6">
        <f t="shared" si="176"/>
        <v>0</v>
      </c>
    </row>
    <row r="323" spans="1:47" ht="15.75" customHeight="1" x14ac:dyDescent="0.25">
      <c r="A323" s="48">
        <f>CHK!G323</f>
        <v>0</v>
      </c>
      <c r="B323" s="48">
        <f>CHK!H323</f>
        <v>0</v>
      </c>
      <c r="C323" s="48" t="str">
        <f>CHK!I323</f>
        <v>OK</v>
      </c>
      <c r="D323" s="81" t="str">
        <f>$D$15</f>
        <v>Salon - Commercial</v>
      </c>
      <c r="E323" s="23" t="str">
        <f>$E$15</f>
        <v>4 Cylinder</v>
      </c>
      <c r="F323" s="28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30"/>
      <c r="R323" s="2"/>
      <c r="S323" s="81" t="str">
        <f>$D$15</f>
        <v>Salon - Commercial</v>
      </c>
      <c r="T323" s="23" t="str">
        <f>$E$15</f>
        <v>4 Cylinder</v>
      </c>
      <c r="U323" s="28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30"/>
      <c r="AG323" s="2"/>
      <c r="AH323" s="81" t="str">
        <f>$D$15</f>
        <v>Salon - Commercial</v>
      </c>
      <c r="AI323" s="23" t="str">
        <f>$E$15</f>
        <v>4 Cylinder</v>
      </c>
      <c r="AJ323" s="4">
        <f t="shared" si="177"/>
        <v>0</v>
      </c>
      <c r="AK323" s="5">
        <f t="shared" si="166"/>
        <v>0</v>
      </c>
      <c r="AL323" s="5">
        <f t="shared" si="167"/>
        <v>0</v>
      </c>
      <c r="AM323" s="5">
        <f t="shared" si="168"/>
        <v>0</v>
      </c>
      <c r="AN323" s="5">
        <f t="shared" si="169"/>
        <v>0</v>
      </c>
      <c r="AO323" s="5">
        <f t="shared" si="170"/>
        <v>0</v>
      </c>
      <c r="AP323" s="5">
        <f t="shared" si="171"/>
        <v>0</v>
      </c>
      <c r="AQ323" s="5">
        <f t="shared" si="172"/>
        <v>0</v>
      </c>
      <c r="AR323" s="5">
        <f t="shared" si="173"/>
        <v>0</v>
      </c>
      <c r="AS323" s="5">
        <f t="shared" si="174"/>
        <v>0</v>
      </c>
      <c r="AT323" s="5">
        <f t="shared" si="175"/>
        <v>0</v>
      </c>
      <c r="AU323" s="6">
        <f t="shared" si="176"/>
        <v>0</v>
      </c>
    </row>
    <row r="324" spans="1:47" x14ac:dyDescent="0.25">
      <c r="A324" s="48">
        <f>CHK!G324</f>
        <v>0</v>
      </c>
      <c r="B324" s="48">
        <f>CHK!H324</f>
        <v>0</v>
      </c>
      <c r="C324" s="48" t="str">
        <f>CHK!I324</f>
        <v>OK</v>
      </c>
      <c r="D324" s="82"/>
      <c r="E324" s="23" t="str">
        <f>$E$16</f>
        <v>6 Cylinder</v>
      </c>
      <c r="F324" s="28"/>
      <c r="G324" s="29"/>
      <c r="H324" s="29"/>
      <c r="I324" s="29"/>
      <c r="J324" s="29"/>
      <c r="K324" s="29"/>
      <c r="L324" s="29"/>
      <c r="M324" s="29"/>
      <c r="N324" s="29"/>
      <c r="O324" s="29"/>
      <c r="P324" s="29"/>
      <c r="Q324" s="30"/>
      <c r="R324" s="2"/>
      <c r="S324" s="82"/>
      <c r="T324" s="23" t="str">
        <f>$E$16</f>
        <v>6 Cylinder</v>
      </c>
      <c r="U324" s="28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30"/>
      <c r="AG324" s="2"/>
      <c r="AH324" s="82"/>
      <c r="AI324" s="23" t="str">
        <f>$E$16</f>
        <v>6 Cylinder</v>
      </c>
      <c r="AJ324" s="4">
        <f t="shared" si="177"/>
        <v>0</v>
      </c>
      <c r="AK324" s="5">
        <f t="shared" si="166"/>
        <v>0</v>
      </c>
      <c r="AL324" s="5">
        <f t="shared" si="167"/>
        <v>0</v>
      </c>
      <c r="AM324" s="5">
        <f t="shared" si="168"/>
        <v>0</v>
      </c>
      <c r="AN324" s="5">
        <f t="shared" si="169"/>
        <v>0</v>
      </c>
      <c r="AO324" s="5">
        <f t="shared" si="170"/>
        <v>0</v>
      </c>
      <c r="AP324" s="5">
        <f t="shared" si="171"/>
        <v>0</v>
      </c>
      <c r="AQ324" s="5">
        <f t="shared" si="172"/>
        <v>0</v>
      </c>
      <c r="AR324" s="5">
        <f t="shared" si="173"/>
        <v>0</v>
      </c>
      <c r="AS324" s="5">
        <f t="shared" si="174"/>
        <v>0</v>
      </c>
      <c r="AT324" s="5">
        <f t="shared" si="175"/>
        <v>0</v>
      </c>
      <c r="AU324" s="6">
        <f t="shared" si="176"/>
        <v>0</v>
      </c>
    </row>
    <row r="325" spans="1:47" x14ac:dyDescent="0.25">
      <c r="A325" s="48">
        <f>CHK!G325</f>
        <v>0</v>
      </c>
      <c r="B325" s="48">
        <f>CHK!H325</f>
        <v>0</v>
      </c>
      <c r="C325" s="48" t="str">
        <f>CHK!I325</f>
        <v>OK</v>
      </c>
      <c r="D325" s="82"/>
      <c r="E325" s="23" t="str">
        <f>$E$17</f>
        <v>8 Cylinder</v>
      </c>
      <c r="F325" s="28"/>
      <c r="G325" s="29"/>
      <c r="H325" s="29"/>
      <c r="I325" s="29"/>
      <c r="J325" s="29"/>
      <c r="K325" s="29"/>
      <c r="L325" s="29"/>
      <c r="M325" s="29"/>
      <c r="N325" s="29"/>
      <c r="O325" s="29"/>
      <c r="P325" s="29"/>
      <c r="Q325" s="30"/>
      <c r="R325" s="2"/>
      <c r="S325" s="82"/>
      <c r="T325" s="23" t="str">
        <f>$E$17</f>
        <v>8 Cylinder</v>
      </c>
      <c r="U325" s="28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30"/>
      <c r="AG325" s="2"/>
      <c r="AH325" s="82"/>
      <c r="AI325" s="23" t="str">
        <f>$E$17</f>
        <v>8 Cylinder</v>
      </c>
      <c r="AJ325" s="4">
        <f t="shared" si="177"/>
        <v>0</v>
      </c>
      <c r="AK325" s="5">
        <f t="shared" si="166"/>
        <v>0</v>
      </c>
      <c r="AL325" s="5">
        <f t="shared" si="167"/>
        <v>0</v>
      </c>
      <c r="AM325" s="5">
        <f t="shared" si="168"/>
        <v>0</v>
      </c>
      <c r="AN325" s="5">
        <f t="shared" si="169"/>
        <v>0</v>
      </c>
      <c r="AO325" s="5">
        <f t="shared" si="170"/>
        <v>0</v>
      </c>
      <c r="AP325" s="5">
        <f t="shared" si="171"/>
        <v>0</v>
      </c>
      <c r="AQ325" s="5">
        <f t="shared" si="172"/>
        <v>0</v>
      </c>
      <c r="AR325" s="5">
        <f t="shared" si="173"/>
        <v>0</v>
      </c>
      <c r="AS325" s="5">
        <f t="shared" si="174"/>
        <v>0</v>
      </c>
      <c r="AT325" s="5">
        <f t="shared" si="175"/>
        <v>0</v>
      </c>
      <c r="AU325" s="6">
        <f t="shared" si="176"/>
        <v>0</v>
      </c>
    </row>
    <row r="326" spans="1:47" x14ac:dyDescent="0.25">
      <c r="A326" s="48">
        <f>CHK!G326</f>
        <v>0</v>
      </c>
      <c r="B326" s="48">
        <f>CHK!H326</f>
        <v>0</v>
      </c>
      <c r="C326" s="48" t="str">
        <f>CHK!I326</f>
        <v>OK</v>
      </c>
      <c r="D326" s="83"/>
      <c r="E326" s="23" t="str">
        <f>$E$18</f>
        <v>&gt;8 Cylinders</v>
      </c>
      <c r="F326" s="28"/>
      <c r="G326" s="29"/>
      <c r="H326" s="29"/>
      <c r="I326" s="29"/>
      <c r="J326" s="29"/>
      <c r="K326" s="29"/>
      <c r="L326" s="29"/>
      <c r="M326" s="29"/>
      <c r="N326" s="29"/>
      <c r="O326" s="29"/>
      <c r="P326" s="29"/>
      <c r="Q326" s="30"/>
      <c r="R326" s="2"/>
      <c r="S326" s="83"/>
      <c r="T326" s="23" t="str">
        <f>$E$18</f>
        <v>&gt;8 Cylinders</v>
      </c>
      <c r="U326" s="28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30"/>
      <c r="AG326" s="2"/>
      <c r="AH326" s="83"/>
      <c r="AI326" s="23" t="str">
        <f>$E$18</f>
        <v>&gt;8 Cylinders</v>
      </c>
      <c r="AJ326" s="4">
        <f t="shared" si="177"/>
        <v>0</v>
      </c>
      <c r="AK326" s="5">
        <f t="shared" si="166"/>
        <v>0</v>
      </c>
      <c r="AL326" s="5">
        <f t="shared" si="167"/>
        <v>0</v>
      </c>
      <c r="AM326" s="5">
        <f t="shared" si="168"/>
        <v>0</v>
      </c>
      <c r="AN326" s="5">
        <f t="shared" si="169"/>
        <v>0</v>
      </c>
      <c r="AO326" s="5">
        <f t="shared" si="170"/>
        <v>0</v>
      </c>
      <c r="AP326" s="5">
        <f t="shared" si="171"/>
        <v>0</v>
      </c>
      <c r="AQ326" s="5">
        <f t="shared" si="172"/>
        <v>0</v>
      </c>
      <c r="AR326" s="5">
        <f t="shared" si="173"/>
        <v>0</v>
      </c>
      <c r="AS326" s="5">
        <f t="shared" si="174"/>
        <v>0</v>
      </c>
      <c r="AT326" s="5">
        <f t="shared" si="175"/>
        <v>0</v>
      </c>
      <c r="AU326" s="6">
        <f t="shared" si="176"/>
        <v>0</v>
      </c>
    </row>
    <row r="327" spans="1:47" ht="15.75" customHeight="1" x14ac:dyDescent="0.25">
      <c r="A327" s="48">
        <f>CHK!G327</f>
        <v>0</v>
      </c>
      <c r="B327" s="48">
        <f>CHK!H327</f>
        <v>0</v>
      </c>
      <c r="C327" s="48" t="str">
        <f>CHK!I327</f>
        <v>OK</v>
      </c>
      <c r="D327" s="81" t="str">
        <f>$D$19</f>
        <v>Jeeps (4x4) Private</v>
      </c>
      <c r="E327" s="23" t="str">
        <f>$E$19</f>
        <v>4 Cylinder</v>
      </c>
      <c r="F327" s="28"/>
      <c r="G327" s="29"/>
      <c r="H327" s="29"/>
      <c r="I327" s="29"/>
      <c r="J327" s="29"/>
      <c r="K327" s="29"/>
      <c r="L327" s="29"/>
      <c r="M327" s="29"/>
      <c r="N327" s="29"/>
      <c r="O327" s="29"/>
      <c r="P327" s="29"/>
      <c r="Q327" s="30"/>
      <c r="R327" s="2"/>
      <c r="S327" s="81" t="str">
        <f>$D$19</f>
        <v>Jeeps (4x4) Private</v>
      </c>
      <c r="T327" s="23" t="str">
        <f>$E$19</f>
        <v>4 Cylinder</v>
      </c>
      <c r="U327" s="28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30"/>
      <c r="AG327" s="2"/>
      <c r="AH327" s="81" t="str">
        <f>$D$19</f>
        <v>Jeeps (4x4) Private</v>
      </c>
      <c r="AI327" s="23" t="str">
        <f>$E$19</f>
        <v>4 Cylinder</v>
      </c>
      <c r="AJ327" s="4">
        <f t="shared" si="177"/>
        <v>0</v>
      </c>
      <c r="AK327" s="5">
        <f t="shared" si="166"/>
        <v>0</v>
      </c>
      <c r="AL327" s="5">
        <f t="shared" si="167"/>
        <v>0</v>
      </c>
      <c r="AM327" s="5">
        <f t="shared" si="168"/>
        <v>0</v>
      </c>
      <c r="AN327" s="5">
        <f t="shared" si="169"/>
        <v>0</v>
      </c>
      <c r="AO327" s="5">
        <f t="shared" si="170"/>
        <v>0</v>
      </c>
      <c r="AP327" s="5">
        <f t="shared" si="171"/>
        <v>0</v>
      </c>
      <c r="AQ327" s="5">
        <f t="shared" si="172"/>
        <v>0</v>
      </c>
      <c r="AR327" s="5">
        <f t="shared" si="173"/>
        <v>0</v>
      </c>
      <c r="AS327" s="5">
        <f t="shared" si="174"/>
        <v>0</v>
      </c>
      <c r="AT327" s="5">
        <f t="shared" si="175"/>
        <v>0</v>
      </c>
      <c r="AU327" s="6">
        <f t="shared" si="176"/>
        <v>0</v>
      </c>
    </row>
    <row r="328" spans="1:47" x14ac:dyDescent="0.25">
      <c r="A328" s="48">
        <f>CHK!G328</f>
        <v>0</v>
      </c>
      <c r="B328" s="48">
        <f>CHK!H328</f>
        <v>0</v>
      </c>
      <c r="C328" s="48" t="str">
        <f>CHK!I328</f>
        <v>OK</v>
      </c>
      <c r="D328" s="82"/>
      <c r="E328" s="23" t="str">
        <f>$E$20</f>
        <v>6 Cylinder</v>
      </c>
      <c r="F328" s="28"/>
      <c r="G328" s="29"/>
      <c r="H328" s="29"/>
      <c r="I328" s="29"/>
      <c r="J328" s="29"/>
      <c r="K328" s="29"/>
      <c r="L328" s="29"/>
      <c r="M328" s="29"/>
      <c r="N328" s="29"/>
      <c r="O328" s="29"/>
      <c r="P328" s="29"/>
      <c r="Q328" s="30"/>
      <c r="R328" s="2"/>
      <c r="S328" s="82"/>
      <c r="T328" s="23" t="str">
        <f>$E$20</f>
        <v>6 Cylinder</v>
      </c>
      <c r="U328" s="28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30"/>
      <c r="AG328" s="2"/>
      <c r="AH328" s="82"/>
      <c r="AI328" s="23" t="str">
        <f>$E$20</f>
        <v>6 Cylinder</v>
      </c>
      <c r="AJ328" s="4">
        <f t="shared" si="177"/>
        <v>0</v>
      </c>
      <c r="AK328" s="5">
        <f t="shared" si="166"/>
        <v>0</v>
      </c>
      <c r="AL328" s="5">
        <f t="shared" si="167"/>
        <v>0</v>
      </c>
      <c r="AM328" s="5">
        <f t="shared" si="168"/>
        <v>0</v>
      </c>
      <c r="AN328" s="5">
        <f t="shared" si="169"/>
        <v>0</v>
      </c>
      <c r="AO328" s="5">
        <f t="shared" si="170"/>
        <v>0</v>
      </c>
      <c r="AP328" s="5">
        <f t="shared" si="171"/>
        <v>0</v>
      </c>
      <c r="AQ328" s="5">
        <f t="shared" si="172"/>
        <v>0</v>
      </c>
      <c r="AR328" s="5">
        <f t="shared" si="173"/>
        <v>0</v>
      </c>
      <c r="AS328" s="5">
        <f t="shared" si="174"/>
        <v>0</v>
      </c>
      <c r="AT328" s="5">
        <f t="shared" si="175"/>
        <v>0</v>
      </c>
      <c r="AU328" s="6">
        <f t="shared" si="176"/>
        <v>0</v>
      </c>
    </row>
    <row r="329" spans="1:47" x14ac:dyDescent="0.25">
      <c r="A329" s="48">
        <f>CHK!G329</f>
        <v>0</v>
      </c>
      <c r="B329" s="48">
        <f>CHK!H329</f>
        <v>0</v>
      </c>
      <c r="C329" s="48" t="str">
        <f>CHK!I329</f>
        <v>OK</v>
      </c>
      <c r="D329" s="82"/>
      <c r="E329" s="23" t="str">
        <f>$E$21</f>
        <v>8 Cylinder</v>
      </c>
      <c r="F329" s="28"/>
      <c r="G329" s="29"/>
      <c r="H329" s="29"/>
      <c r="I329" s="29"/>
      <c r="J329" s="29"/>
      <c r="K329" s="29"/>
      <c r="L329" s="29"/>
      <c r="M329" s="29"/>
      <c r="N329" s="29"/>
      <c r="O329" s="29"/>
      <c r="P329" s="29"/>
      <c r="Q329" s="30"/>
      <c r="R329" s="2"/>
      <c r="S329" s="82"/>
      <c r="T329" s="23" t="str">
        <f>$E$21</f>
        <v>8 Cylinder</v>
      </c>
      <c r="U329" s="28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30"/>
      <c r="AG329" s="2"/>
      <c r="AH329" s="82"/>
      <c r="AI329" s="23" t="str">
        <f>$E$21</f>
        <v>8 Cylinder</v>
      </c>
      <c r="AJ329" s="4">
        <f t="shared" si="177"/>
        <v>0</v>
      </c>
      <c r="AK329" s="5">
        <f t="shared" si="166"/>
        <v>0</v>
      </c>
      <c r="AL329" s="5">
        <f t="shared" si="167"/>
        <v>0</v>
      </c>
      <c r="AM329" s="5">
        <f t="shared" si="168"/>
        <v>0</v>
      </c>
      <c r="AN329" s="5">
        <f t="shared" si="169"/>
        <v>0</v>
      </c>
      <c r="AO329" s="5">
        <f t="shared" si="170"/>
        <v>0</v>
      </c>
      <c r="AP329" s="5">
        <f t="shared" si="171"/>
        <v>0</v>
      </c>
      <c r="AQ329" s="5">
        <f t="shared" si="172"/>
        <v>0</v>
      </c>
      <c r="AR329" s="5">
        <f t="shared" si="173"/>
        <v>0</v>
      </c>
      <c r="AS329" s="5">
        <f t="shared" si="174"/>
        <v>0</v>
      </c>
      <c r="AT329" s="5">
        <f t="shared" si="175"/>
        <v>0</v>
      </c>
      <c r="AU329" s="6">
        <f t="shared" si="176"/>
        <v>0</v>
      </c>
    </row>
    <row r="330" spans="1:47" x14ac:dyDescent="0.25">
      <c r="A330" s="48">
        <f>CHK!G330</f>
        <v>0</v>
      </c>
      <c r="B330" s="48">
        <f>CHK!H330</f>
        <v>0</v>
      </c>
      <c r="C330" s="48" t="str">
        <f>CHK!I330</f>
        <v>OK</v>
      </c>
      <c r="D330" s="83"/>
      <c r="E330" s="23" t="str">
        <f>$E$22</f>
        <v>&gt;8 Cylinders</v>
      </c>
      <c r="F330" s="28"/>
      <c r="G330" s="29"/>
      <c r="H330" s="29"/>
      <c r="I330" s="29"/>
      <c r="J330" s="29"/>
      <c r="K330" s="29"/>
      <c r="L330" s="29"/>
      <c r="M330" s="29"/>
      <c r="N330" s="29"/>
      <c r="O330" s="29"/>
      <c r="P330" s="29"/>
      <c r="Q330" s="30"/>
      <c r="R330" s="2"/>
      <c r="S330" s="83"/>
      <c r="T330" s="23" t="str">
        <f>$E$22</f>
        <v>&gt;8 Cylinders</v>
      </c>
      <c r="U330" s="28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30"/>
      <c r="AG330" s="2"/>
      <c r="AH330" s="83"/>
      <c r="AI330" s="23" t="str">
        <f>$E$22</f>
        <v>&gt;8 Cylinders</v>
      </c>
      <c r="AJ330" s="4">
        <f t="shared" si="177"/>
        <v>0</v>
      </c>
      <c r="AK330" s="5">
        <f t="shared" si="166"/>
        <v>0</v>
      </c>
      <c r="AL330" s="5">
        <f t="shared" si="167"/>
        <v>0</v>
      </c>
      <c r="AM330" s="5">
        <f t="shared" si="168"/>
        <v>0</v>
      </c>
      <c r="AN330" s="5">
        <f t="shared" si="169"/>
        <v>0</v>
      </c>
      <c r="AO330" s="5">
        <f t="shared" si="170"/>
        <v>0</v>
      </c>
      <c r="AP330" s="5">
        <f t="shared" si="171"/>
        <v>0</v>
      </c>
      <c r="AQ330" s="5">
        <f t="shared" si="172"/>
        <v>0</v>
      </c>
      <c r="AR330" s="5">
        <f t="shared" si="173"/>
        <v>0</v>
      </c>
      <c r="AS330" s="5">
        <f t="shared" si="174"/>
        <v>0</v>
      </c>
      <c r="AT330" s="5">
        <f t="shared" si="175"/>
        <v>0</v>
      </c>
      <c r="AU330" s="6">
        <f t="shared" si="176"/>
        <v>0</v>
      </c>
    </row>
    <row r="331" spans="1:47" ht="15.75" customHeight="1" x14ac:dyDescent="0.25">
      <c r="A331" s="48">
        <f>CHK!G331</f>
        <v>0</v>
      </c>
      <c r="B331" s="48">
        <f>CHK!H331</f>
        <v>0</v>
      </c>
      <c r="C331" s="48" t="str">
        <f>CHK!I331</f>
        <v>OK</v>
      </c>
      <c r="D331" s="81" t="str">
        <f>$D$23</f>
        <v>Jeeps (4x4) Commercial</v>
      </c>
      <c r="E331" s="23" t="str">
        <f>$E$23</f>
        <v>4 Cylinder</v>
      </c>
      <c r="F331" s="28"/>
      <c r="G331" s="29"/>
      <c r="H331" s="29"/>
      <c r="I331" s="29"/>
      <c r="J331" s="29"/>
      <c r="K331" s="29"/>
      <c r="L331" s="29"/>
      <c r="M331" s="29"/>
      <c r="N331" s="29"/>
      <c r="O331" s="29"/>
      <c r="P331" s="29"/>
      <c r="Q331" s="30"/>
      <c r="R331" s="2"/>
      <c r="S331" s="81" t="str">
        <f>$D$23</f>
        <v>Jeeps (4x4) Commercial</v>
      </c>
      <c r="T331" s="23" t="str">
        <f>$E$23</f>
        <v>4 Cylinder</v>
      </c>
      <c r="U331" s="28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30"/>
      <c r="AG331" s="2"/>
      <c r="AH331" s="81" t="str">
        <f>$D$23</f>
        <v>Jeeps (4x4) Commercial</v>
      </c>
      <c r="AI331" s="23" t="str">
        <f>$E$23</f>
        <v>4 Cylinder</v>
      </c>
      <c r="AJ331" s="4">
        <f t="shared" si="177"/>
        <v>0</v>
      </c>
      <c r="AK331" s="5">
        <f t="shared" si="166"/>
        <v>0</v>
      </c>
      <c r="AL331" s="5">
        <f t="shared" si="167"/>
        <v>0</v>
      </c>
      <c r="AM331" s="5">
        <f t="shared" si="168"/>
        <v>0</v>
      </c>
      <c r="AN331" s="5">
        <f t="shared" si="169"/>
        <v>0</v>
      </c>
      <c r="AO331" s="5">
        <f t="shared" si="170"/>
        <v>0</v>
      </c>
      <c r="AP331" s="5">
        <f t="shared" si="171"/>
        <v>0</v>
      </c>
      <c r="AQ331" s="5">
        <f t="shared" si="172"/>
        <v>0</v>
      </c>
      <c r="AR331" s="5">
        <f t="shared" si="173"/>
        <v>0</v>
      </c>
      <c r="AS331" s="5">
        <f t="shared" si="174"/>
        <v>0</v>
      </c>
      <c r="AT331" s="5">
        <f t="shared" si="175"/>
        <v>0</v>
      </c>
      <c r="AU331" s="6">
        <f t="shared" si="176"/>
        <v>0</v>
      </c>
    </row>
    <row r="332" spans="1:47" x14ac:dyDescent="0.25">
      <c r="A332" s="48">
        <f>CHK!G332</f>
        <v>0</v>
      </c>
      <c r="B332" s="48">
        <f>CHK!H332</f>
        <v>0</v>
      </c>
      <c r="C332" s="48" t="str">
        <f>CHK!I332</f>
        <v>OK</v>
      </c>
      <c r="D332" s="82"/>
      <c r="E332" s="23" t="str">
        <f>$E$24</f>
        <v>6 Cylinder</v>
      </c>
      <c r="F332" s="28"/>
      <c r="G332" s="29"/>
      <c r="H332" s="29"/>
      <c r="I332" s="29"/>
      <c r="J332" s="29"/>
      <c r="K332" s="29"/>
      <c r="L332" s="29"/>
      <c r="M332" s="29"/>
      <c r="N332" s="29"/>
      <c r="O332" s="29"/>
      <c r="P332" s="29"/>
      <c r="Q332" s="30"/>
      <c r="R332" s="2"/>
      <c r="S332" s="82"/>
      <c r="T332" s="23" t="str">
        <f>$E$24</f>
        <v>6 Cylinder</v>
      </c>
      <c r="U332" s="28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30"/>
      <c r="AG332" s="2"/>
      <c r="AH332" s="82"/>
      <c r="AI332" s="23" t="str">
        <f>$E$24</f>
        <v>6 Cylinder</v>
      </c>
      <c r="AJ332" s="4">
        <f t="shared" si="177"/>
        <v>0</v>
      </c>
      <c r="AK332" s="5">
        <f t="shared" si="166"/>
        <v>0</v>
      </c>
      <c r="AL332" s="5">
        <f t="shared" si="167"/>
        <v>0</v>
      </c>
      <c r="AM332" s="5">
        <f t="shared" si="168"/>
        <v>0</v>
      </c>
      <c r="AN332" s="5">
        <f t="shared" si="169"/>
        <v>0</v>
      </c>
      <c r="AO332" s="5">
        <f t="shared" si="170"/>
        <v>0</v>
      </c>
      <c r="AP332" s="5">
        <f t="shared" si="171"/>
        <v>0</v>
      </c>
      <c r="AQ332" s="5">
        <f t="shared" si="172"/>
        <v>0</v>
      </c>
      <c r="AR332" s="5">
        <f t="shared" si="173"/>
        <v>0</v>
      </c>
      <c r="AS332" s="5">
        <f t="shared" si="174"/>
        <v>0</v>
      </c>
      <c r="AT332" s="5">
        <f t="shared" si="175"/>
        <v>0</v>
      </c>
      <c r="AU332" s="6">
        <f t="shared" si="176"/>
        <v>0</v>
      </c>
    </row>
    <row r="333" spans="1:47" x14ac:dyDescent="0.25">
      <c r="A333" s="48">
        <f>CHK!G333</f>
        <v>0</v>
      </c>
      <c r="B333" s="48">
        <f>CHK!H333</f>
        <v>0</v>
      </c>
      <c r="C333" s="48" t="str">
        <f>CHK!I333</f>
        <v>OK</v>
      </c>
      <c r="D333" s="82"/>
      <c r="E333" s="23" t="str">
        <f>$E$25</f>
        <v>8 Cylinder</v>
      </c>
      <c r="F333" s="28"/>
      <c r="G333" s="29"/>
      <c r="H333" s="29"/>
      <c r="I333" s="29"/>
      <c r="J333" s="29"/>
      <c r="K333" s="29"/>
      <c r="L333" s="29"/>
      <c r="M333" s="29"/>
      <c r="N333" s="29"/>
      <c r="O333" s="29"/>
      <c r="P333" s="29"/>
      <c r="Q333" s="30"/>
      <c r="R333" s="2"/>
      <c r="S333" s="82"/>
      <c r="T333" s="23" t="str">
        <f>$E$25</f>
        <v>8 Cylinder</v>
      </c>
      <c r="U333" s="28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30"/>
      <c r="AG333" s="2"/>
      <c r="AH333" s="82"/>
      <c r="AI333" s="23" t="str">
        <f>$E$25</f>
        <v>8 Cylinder</v>
      </c>
      <c r="AJ333" s="4">
        <f t="shared" si="177"/>
        <v>0</v>
      </c>
      <c r="AK333" s="5">
        <f t="shared" si="166"/>
        <v>0</v>
      </c>
      <c r="AL333" s="5">
        <f t="shared" si="167"/>
        <v>0</v>
      </c>
      <c r="AM333" s="5">
        <f t="shared" si="168"/>
        <v>0</v>
      </c>
      <c r="AN333" s="5">
        <f t="shared" si="169"/>
        <v>0</v>
      </c>
      <c r="AO333" s="5">
        <f t="shared" si="170"/>
        <v>0</v>
      </c>
      <c r="AP333" s="5">
        <f t="shared" si="171"/>
        <v>0</v>
      </c>
      <c r="AQ333" s="5">
        <f t="shared" si="172"/>
        <v>0</v>
      </c>
      <c r="AR333" s="5">
        <f t="shared" si="173"/>
        <v>0</v>
      </c>
      <c r="AS333" s="5">
        <f t="shared" si="174"/>
        <v>0</v>
      </c>
      <c r="AT333" s="5">
        <f t="shared" si="175"/>
        <v>0</v>
      </c>
      <c r="AU333" s="6">
        <f t="shared" si="176"/>
        <v>0</v>
      </c>
    </row>
    <row r="334" spans="1:47" x14ac:dyDescent="0.25">
      <c r="A334" s="48">
        <f>CHK!G334</f>
        <v>0</v>
      </c>
      <c r="B334" s="48">
        <f>CHK!H334</f>
        <v>0</v>
      </c>
      <c r="C334" s="48" t="str">
        <f>CHK!I334</f>
        <v>OK</v>
      </c>
      <c r="D334" s="83"/>
      <c r="E334" s="23" t="str">
        <f>$E$26</f>
        <v>&gt;8 Cylinders</v>
      </c>
      <c r="F334" s="28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30"/>
      <c r="R334" s="2"/>
      <c r="S334" s="83"/>
      <c r="T334" s="23" t="str">
        <f>$E$26</f>
        <v>&gt;8 Cylinders</v>
      </c>
      <c r="U334" s="28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30"/>
      <c r="AG334" s="2"/>
      <c r="AH334" s="83"/>
      <c r="AI334" s="23" t="str">
        <f>$E$26</f>
        <v>&gt;8 Cylinders</v>
      </c>
      <c r="AJ334" s="4">
        <f t="shared" si="177"/>
        <v>0</v>
      </c>
      <c r="AK334" s="5">
        <f t="shared" si="166"/>
        <v>0</v>
      </c>
      <c r="AL334" s="5">
        <f t="shared" si="167"/>
        <v>0</v>
      </c>
      <c r="AM334" s="5">
        <f t="shared" si="168"/>
        <v>0</v>
      </c>
      <c r="AN334" s="5">
        <f t="shared" si="169"/>
        <v>0</v>
      </c>
      <c r="AO334" s="5">
        <f t="shared" si="170"/>
        <v>0</v>
      </c>
      <c r="AP334" s="5">
        <f t="shared" si="171"/>
        <v>0</v>
      </c>
      <c r="AQ334" s="5">
        <f t="shared" si="172"/>
        <v>0</v>
      </c>
      <c r="AR334" s="5">
        <f t="shared" si="173"/>
        <v>0</v>
      </c>
      <c r="AS334" s="5">
        <f t="shared" si="174"/>
        <v>0</v>
      </c>
      <c r="AT334" s="5">
        <f t="shared" si="175"/>
        <v>0</v>
      </c>
      <c r="AU334" s="6">
        <f t="shared" si="176"/>
        <v>0</v>
      </c>
    </row>
    <row r="335" spans="1:47" x14ac:dyDescent="0.25">
      <c r="A335" s="48">
        <f>CHK!G335</f>
        <v>0</v>
      </c>
      <c r="B335" s="48">
        <f>CHK!H335</f>
        <v>0</v>
      </c>
      <c r="C335" s="48" t="str">
        <f>CHK!I335</f>
        <v>OK</v>
      </c>
      <c r="D335" s="81" t="str">
        <f>$D$27</f>
        <v>Pickup &amp; Truck</v>
      </c>
      <c r="E335" s="23" t="str">
        <f>$E$27</f>
        <v>Upto 1 Ton</v>
      </c>
      <c r="F335" s="28"/>
      <c r="G335" s="29"/>
      <c r="H335" s="29"/>
      <c r="I335" s="29"/>
      <c r="J335" s="29"/>
      <c r="K335" s="29"/>
      <c r="L335" s="29"/>
      <c r="M335" s="29"/>
      <c r="N335" s="29"/>
      <c r="O335" s="29"/>
      <c r="P335" s="29"/>
      <c r="Q335" s="30"/>
      <c r="R335" s="2"/>
      <c r="S335" s="81" t="str">
        <f>$D$27</f>
        <v>Pickup &amp; Truck</v>
      </c>
      <c r="T335" s="23" t="str">
        <f>$E$27</f>
        <v>Upto 1 Ton</v>
      </c>
      <c r="U335" s="28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30"/>
      <c r="AG335" s="2"/>
      <c r="AH335" s="81" t="str">
        <f>$D$27</f>
        <v>Pickup &amp; Truck</v>
      </c>
      <c r="AI335" s="23" t="str">
        <f>$E$27</f>
        <v>Upto 1 Ton</v>
      </c>
      <c r="AJ335" s="4">
        <f t="shared" si="177"/>
        <v>0</v>
      </c>
      <c r="AK335" s="5">
        <f t="shared" si="166"/>
        <v>0</v>
      </c>
      <c r="AL335" s="5">
        <f t="shared" si="167"/>
        <v>0</v>
      </c>
      <c r="AM335" s="5">
        <f t="shared" si="168"/>
        <v>0</v>
      </c>
      <c r="AN335" s="5">
        <f t="shared" si="169"/>
        <v>0</v>
      </c>
      <c r="AO335" s="5">
        <f t="shared" si="170"/>
        <v>0</v>
      </c>
      <c r="AP335" s="5">
        <f t="shared" si="171"/>
        <v>0</v>
      </c>
      <c r="AQ335" s="5">
        <f t="shared" si="172"/>
        <v>0</v>
      </c>
      <c r="AR335" s="5">
        <f t="shared" si="173"/>
        <v>0</v>
      </c>
      <c r="AS335" s="5">
        <f t="shared" si="174"/>
        <v>0</v>
      </c>
      <c r="AT335" s="5">
        <f t="shared" si="175"/>
        <v>0</v>
      </c>
      <c r="AU335" s="6">
        <f t="shared" si="176"/>
        <v>0</v>
      </c>
    </row>
    <row r="336" spans="1:47" x14ac:dyDescent="0.25">
      <c r="A336" s="48">
        <f>CHK!G336</f>
        <v>0</v>
      </c>
      <c r="B336" s="48">
        <f>CHK!H336</f>
        <v>0</v>
      </c>
      <c r="C336" s="48" t="str">
        <f>CHK!I336</f>
        <v>OK</v>
      </c>
      <c r="D336" s="82"/>
      <c r="E336" s="23" t="str">
        <f>$E$28</f>
        <v>Upto 2 Ton</v>
      </c>
      <c r="F336" s="28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30"/>
      <c r="R336" s="2"/>
      <c r="S336" s="82"/>
      <c r="T336" s="23" t="str">
        <f>$E$28</f>
        <v>Upto 2 Ton</v>
      </c>
      <c r="U336" s="28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30"/>
      <c r="AG336" s="2"/>
      <c r="AH336" s="82"/>
      <c r="AI336" s="23" t="str">
        <f>$E$28</f>
        <v>Upto 2 Ton</v>
      </c>
      <c r="AJ336" s="4">
        <f t="shared" si="177"/>
        <v>0</v>
      </c>
      <c r="AK336" s="5">
        <f t="shared" si="166"/>
        <v>0</v>
      </c>
      <c r="AL336" s="5">
        <f t="shared" si="167"/>
        <v>0</v>
      </c>
      <c r="AM336" s="5">
        <f t="shared" si="168"/>
        <v>0</v>
      </c>
      <c r="AN336" s="5">
        <f t="shared" si="169"/>
        <v>0</v>
      </c>
      <c r="AO336" s="5">
        <f t="shared" si="170"/>
        <v>0</v>
      </c>
      <c r="AP336" s="5">
        <f t="shared" si="171"/>
        <v>0</v>
      </c>
      <c r="AQ336" s="5">
        <f t="shared" si="172"/>
        <v>0</v>
      </c>
      <c r="AR336" s="5">
        <f t="shared" si="173"/>
        <v>0</v>
      </c>
      <c r="AS336" s="5">
        <f t="shared" si="174"/>
        <v>0</v>
      </c>
      <c r="AT336" s="5">
        <f t="shared" si="175"/>
        <v>0</v>
      </c>
      <c r="AU336" s="6">
        <f t="shared" si="176"/>
        <v>0</v>
      </c>
    </row>
    <row r="337" spans="1:47" x14ac:dyDescent="0.25">
      <c r="A337" s="48">
        <f>CHK!G337</f>
        <v>0</v>
      </c>
      <c r="B337" s="48">
        <f>CHK!H337</f>
        <v>0</v>
      </c>
      <c r="C337" s="48" t="str">
        <f>CHK!I337</f>
        <v>OK</v>
      </c>
      <c r="D337" s="82"/>
      <c r="E337" s="23" t="str">
        <f>$E$29</f>
        <v>Upto 3 Ton</v>
      </c>
      <c r="F337" s="28"/>
      <c r="G337" s="29"/>
      <c r="H337" s="29"/>
      <c r="I337" s="29"/>
      <c r="J337" s="29"/>
      <c r="K337" s="29"/>
      <c r="L337" s="29"/>
      <c r="M337" s="29"/>
      <c r="N337" s="29"/>
      <c r="O337" s="29"/>
      <c r="P337" s="29"/>
      <c r="Q337" s="30"/>
      <c r="R337" s="2"/>
      <c r="S337" s="82"/>
      <c r="T337" s="23" t="str">
        <f>$E$29</f>
        <v>Upto 3 Ton</v>
      </c>
      <c r="U337" s="28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30"/>
      <c r="AG337" s="2"/>
      <c r="AH337" s="82"/>
      <c r="AI337" s="23" t="str">
        <f>$E$29</f>
        <v>Upto 3 Ton</v>
      </c>
      <c r="AJ337" s="4">
        <f t="shared" si="177"/>
        <v>0</v>
      </c>
      <c r="AK337" s="5">
        <f t="shared" si="166"/>
        <v>0</v>
      </c>
      <c r="AL337" s="5">
        <f t="shared" si="167"/>
        <v>0</v>
      </c>
      <c r="AM337" s="5">
        <f t="shared" si="168"/>
        <v>0</v>
      </c>
      <c r="AN337" s="5">
        <f t="shared" si="169"/>
        <v>0</v>
      </c>
      <c r="AO337" s="5">
        <f t="shared" si="170"/>
        <v>0</v>
      </c>
      <c r="AP337" s="5">
        <f t="shared" si="171"/>
        <v>0</v>
      </c>
      <c r="AQ337" s="5">
        <f t="shared" si="172"/>
        <v>0</v>
      </c>
      <c r="AR337" s="5">
        <f t="shared" si="173"/>
        <v>0</v>
      </c>
      <c r="AS337" s="5">
        <f t="shared" si="174"/>
        <v>0</v>
      </c>
      <c r="AT337" s="5">
        <f t="shared" si="175"/>
        <v>0</v>
      </c>
      <c r="AU337" s="6">
        <f t="shared" si="176"/>
        <v>0</v>
      </c>
    </row>
    <row r="338" spans="1:47" x14ac:dyDescent="0.25">
      <c r="A338" s="48">
        <f>CHK!G338</f>
        <v>0</v>
      </c>
      <c r="B338" s="48">
        <f>CHK!H338</f>
        <v>0</v>
      </c>
      <c r="C338" s="48" t="str">
        <f>CHK!I338</f>
        <v>OK</v>
      </c>
      <c r="D338" s="82"/>
      <c r="E338" s="23" t="str">
        <f>$E$30</f>
        <v>Upto 5 Ton</v>
      </c>
      <c r="F338" s="28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30"/>
      <c r="R338" s="2"/>
      <c r="S338" s="82"/>
      <c r="T338" s="23" t="str">
        <f>$E$30</f>
        <v>Upto 5 Ton</v>
      </c>
      <c r="U338" s="28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30"/>
      <c r="AG338" s="2"/>
      <c r="AH338" s="82"/>
      <c r="AI338" s="23" t="str">
        <f>$E$30</f>
        <v>Upto 5 Ton</v>
      </c>
      <c r="AJ338" s="4">
        <f t="shared" si="177"/>
        <v>0</v>
      </c>
      <c r="AK338" s="5">
        <f t="shared" si="166"/>
        <v>0</v>
      </c>
      <c r="AL338" s="5">
        <f t="shared" si="167"/>
        <v>0</v>
      </c>
      <c r="AM338" s="5">
        <f t="shared" si="168"/>
        <v>0</v>
      </c>
      <c r="AN338" s="5">
        <f t="shared" si="169"/>
        <v>0</v>
      </c>
      <c r="AO338" s="5">
        <f t="shared" si="170"/>
        <v>0</v>
      </c>
      <c r="AP338" s="5">
        <f t="shared" si="171"/>
        <v>0</v>
      </c>
      <c r="AQ338" s="5">
        <f t="shared" si="172"/>
        <v>0</v>
      </c>
      <c r="AR338" s="5">
        <f t="shared" si="173"/>
        <v>0</v>
      </c>
      <c r="AS338" s="5">
        <f t="shared" si="174"/>
        <v>0</v>
      </c>
      <c r="AT338" s="5">
        <f t="shared" si="175"/>
        <v>0</v>
      </c>
      <c r="AU338" s="6">
        <f t="shared" si="176"/>
        <v>0</v>
      </c>
    </row>
    <row r="339" spans="1:47" x14ac:dyDescent="0.25">
      <c r="A339" s="48">
        <f>CHK!G339</f>
        <v>0</v>
      </c>
      <c r="B339" s="48">
        <f>CHK!H339</f>
        <v>0</v>
      </c>
      <c r="C339" s="48" t="str">
        <f>CHK!I339</f>
        <v>OK</v>
      </c>
      <c r="D339" s="82"/>
      <c r="E339" s="23" t="str">
        <f>$E$31</f>
        <v>Upto 7 Ton</v>
      </c>
      <c r="F339" s="28"/>
      <c r="G339" s="29"/>
      <c r="H339" s="29"/>
      <c r="I339" s="29"/>
      <c r="J339" s="29"/>
      <c r="K339" s="29"/>
      <c r="L339" s="29"/>
      <c r="M339" s="29"/>
      <c r="N339" s="29"/>
      <c r="O339" s="29"/>
      <c r="P339" s="29"/>
      <c r="Q339" s="30"/>
      <c r="R339" s="2"/>
      <c r="S339" s="82"/>
      <c r="T339" s="23" t="str">
        <f>$E$31</f>
        <v>Upto 7 Ton</v>
      </c>
      <c r="U339" s="28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30"/>
      <c r="AG339" s="2"/>
      <c r="AH339" s="82"/>
      <c r="AI339" s="23" t="str">
        <f>$E$31</f>
        <v>Upto 7 Ton</v>
      </c>
      <c r="AJ339" s="4">
        <f t="shared" si="177"/>
        <v>0</v>
      </c>
      <c r="AK339" s="5">
        <f t="shared" si="166"/>
        <v>0</v>
      </c>
      <c r="AL339" s="5">
        <f t="shared" si="167"/>
        <v>0</v>
      </c>
      <c r="AM339" s="5">
        <f t="shared" si="168"/>
        <v>0</v>
      </c>
      <c r="AN339" s="5">
        <f t="shared" si="169"/>
        <v>0</v>
      </c>
      <c r="AO339" s="5">
        <f t="shared" si="170"/>
        <v>0</v>
      </c>
      <c r="AP339" s="5">
        <f t="shared" si="171"/>
        <v>0</v>
      </c>
      <c r="AQ339" s="5">
        <f t="shared" si="172"/>
        <v>0</v>
      </c>
      <c r="AR339" s="5">
        <f t="shared" si="173"/>
        <v>0</v>
      </c>
      <c r="AS339" s="5">
        <f t="shared" si="174"/>
        <v>0</v>
      </c>
      <c r="AT339" s="5">
        <f t="shared" si="175"/>
        <v>0</v>
      </c>
      <c r="AU339" s="6">
        <f t="shared" si="176"/>
        <v>0</v>
      </c>
    </row>
    <row r="340" spans="1:47" x14ac:dyDescent="0.25">
      <c r="A340" s="48">
        <f>CHK!G340</f>
        <v>0</v>
      </c>
      <c r="B340" s="48">
        <f>CHK!H340</f>
        <v>0</v>
      </c>
      <c r="C340" s="48" t="str">
        <f>CHK!I340</f>
        <v>OK</v>
      </c>
      <c r="D340" s="82"/>
      <c r="E340" s="23" t="str">
        <f>$E$32</f>
        <v>Upto 10 Ton</v>
      </c>
      <c r="F340" s="28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30"/>
      <c r="R340" s="2"/>
      <c r="S340" s="82"/>
      <c r="T340" s="23" t="str">
        <f>$E$32</f>
        <v>Upto 10 Ton</v>
      </c>
      <c r="U340" s="28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30"/>
      <c r="AG340" s="2"/>
      <c r="AH340" s="82"/>
      <c r="AI340" s="23" t="str">
        <f>$E$32</f>
        <v>Upto 10 Ton</v>
      </c>
      <c r="AJ340" s="4">
        <f t="shared" si="177"/>
        <v>0</v>
      </c>
      <c r="AK340" s="5">
        <f t="shared" si="166"/>
        <v>0</v>
      </c>
      <c r="AL340" s="5">
        <f t="shared" si="167"/>
        <v>0</v>
      </c>
      <c r="AM340" s="5">
        <f t="shared" si="168"/>
        <v>0</v>
      </c>
      <c r="AN340" s="5">
        <f t="shared" si="169"/>
        <v>0</v>
      </c>
      <c r="AO340" s="5">
        <f t="shared" si="170"/>
        <v>0</v>
      </c>
      <c r="AP340" s="5">
        <f t="shared" si="171"/>
        <v>0</v>
      </c>
      <c r="AQ340" s="5">
        <f t="shared" si="172"/>
        <v>0</v>
      </c>
      <c r="AR340" s="5">
        <f t="shared" si="173"/>
        <v>0</v>
      </c>
      <c r="AS340" s="5">
        <f t="shared" si="174"/>
        <v>0</v>
      </c>
      <c r="AT340" s="5">
        <f t="shared" si="175"/>
        <v>0</v>
      </c>
      <c r="AU340" s="6">
        <f t="shared" si="176"/>
        <v>0</v>
      </c>
    </row>
    <row r="341" spans="1:47" x14ac:dyDescent="0.25">
      <c r="A341" s="48">
        <f>CHK!G341</f>
        <v>0</v>
      </c>
      <c r="B341" s="48">
        <f>CHK!H341</f>
        <v>0</v>
      </c>
      <c r="C341" s="48" t="str">
        <f>CHK!I341</f>
        <v>OK</v>
      </c>
      <c r="D341" s="83"/>
      <c r="E341" s="23" t="str">
        <f>$E$33</f>
        <v>More Than 10 ton</v>
      </c>
      <c r="F341" s="28"/>
      <c r="G341" s="29"/>
      <c r="H341" s="29"/>
      <c r="I341" s="29"/>
      <c r="J341" s="29"/>
      <c r="K341" s="29"/>
      <c r="L341" s="29"/>
      <c r="M341" s="29"/>
      <c r="N341" s="29"/>
      <c r="O341" s="29"/>
      <c r="P341" s="29"/>
      <c r="Q341" s="30"/>
      <c r="R341" s="2"/>
      <c r="S341" s="83"/>
      <c r="T341" s="23" t="str">
        <f>$E$33</f>
        <v>More Than 10 ton</v>
      </c>
      <c r="U341" s="28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30"/>
      <c r="AG341" s="2"/>
      <c r="AH341" s="83"/>
      <c r="AI341" s="23" t="str">
        <f>$E$33</f>
        <v>More Than 10 ton</v>
      </c>
      <c r="AJ341" s="4">
        <f t="shared" si="177"/>
        <v>0</v>
      </c>
      <c r="AK341" s="5">
        <f t="shared" si="166"/>
        <v>0</v>
      </c>
      <c r="AL341" s="5">
        <f t="shared" si="167"/>
        <v>0</v>
      </c>
      <c r="AM341" s="5">
        <f t="shared" si="168"/>
        <v>0</v>
      </c>
      <c r="AN341" s="5">
        <f t="shared" si="169"/>
        <v>0</v>
      </c>
      <c r="AO341" s="5">
        <f t="shared" si="170"/>
        <v>0</v>
      </c>
      <c r="AP341" s="5">
        <f t="shared" si="171"/>
        <v>0</v>
      </c>
      <c r="AQ341" s="5">
        <f t="shared" si="172"/>
        <v>0</v>
      </c>
      <c r="AR341" s="5">
        <f t="shared" si="173"/>
        <v>0</v>
      </c>
      <c r="AS341" s="5">
        <f t="shared" si="174"/>
        <v>0</v>
      </c>
      <c r="AT341" s="5">
        <f t="shared" si="175"/>
        <v>0</v>
      </c>
      <c r="AU341" s="6">
        <f t="shared" si="176"/>
        <v>0</v>
      </c>
    </row>
    <row r="342" spans="1:47" ht="15.75" customHeight="1" x14ac:dyDescent="0.25">
      <c r="A342" s="48">
        <f>CHK!G342</f>
        <v>0</v>
      </c>
      <c r="B342" s="48">
        <f>CHK!H342</f>
        <v>0</v>
      </c>
      <c r="C342" s="48" t="str">
        <f>CHK!I342</f>
        <v>OK</v>
      </c>
      <c r="D342" s="81" t="str">
        <f>$D$34</f>
        <v>Trailer, Water and Fuel Tanker</v>
      </c>
      <c r="E342" s="23" t="str">
        <f>$E$34</f>
        <v>Trailer</v>
      </c>
      <c r="F342" s="28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30"/>
      <c r="R342" s="2"/>
      <c r="S342" s="81" t="str">
        <f>$D$34</f>
        <v>Trailer, Water and Fuel Tanker</v>
      </c>
      <c r="T342" s="23" t="str">
        <f>$E$34</f>
        <v>Trailer</v>
      </c>
      <c r="U342" s="28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30"/>
      <c r="AG342" s="2"/>
      <c r="AH342" s="81" t="str">
        <f>$D$34</f>
        <v>Trailer, Water and Fuel Tanker</v>
      </c>
      <c r="AI342" s="23" t="str">
        <f>$E$34</f>
        <v>Trailer</v>
      </c>
      <c r="AJ342" s="4">
        <f t="shared" si="177"/>
        <v>0</v>
      </c>
      <c r="AK342" s="5">
        <f t="shared" si="166"/>
        <v>0</v>
      </c>
      <c r="AL342" s="5">
        <f t="shared" si="167"/>
        <v>0</v>
      </c>
      <c r="AM342" s="5">
        <f t="shared" si="168"/>
        <v>0</v>
      </c>
      <c r="AN342" s="5">
        <f t="shared" si="169"/>
        <v>0</v>
      </c>
      <c r="AO342" s="5">
        <f t="shared" si="170"/>
        <v>0</v>
      </c>
      <c r="AP342" s="5">
        <f t="shared" si="171"/>
        <v>0</v>
      </c>
      <c r="AQ342" s="5">
        <f t="shared" si="172"/>
        <v>0</v>
      </c>
      <c r="AR342" s="5">
        <f t="shared" si="173"/>
        <v>0</v>
      </c>
      <c r="AS342" s="5">
        <f t="shared" si="174"/>
        <v>0</v>
      </c>
      <c r="AT342" s="5">
        <f t="shared" si="175"/>
        <v>0</v>
      </c>
      <c r="AU342" s="6">
        <f t="shared" si="176"/>
        <v>0</v>
      </c>
    </row>
    <row r="343" spans="1:47" x14ac:dyDescent="0.25">
      <c r="A343" s="48">
        <f>CHK!G343</f>
        <v>0</v>
      </c>
      <c r="B343" s="48">
        <f>CHK!H343</f>
        <v>0</v>
      </c>
      <c r="C343" s="48" t="str">
        <f>CHK!I343</f>
        <v>OK</v>
      </c>
      <c r="D343" s="82"/>
      <c r="E343" s="23" t="str">
        <f>$E$35</f>
        <v>Water Tanker Under 2000 Gallon</v>
      </c>
      <c r="F343" s="28"/>
      <c r="G343" s="29"/>
      <c r="H343" s="29"/>
      <c r="I343" s="29"/>
      <c r="J343" s="29"/>
      <c r="K343" s="29"/>
      <c r="L343" s="29"/>
      <c r="M343" s="29"/>
      <c r="N343" s="29"/>
      <c r="O343" s="29"/>
      <c r="P343" s="29"/>
      <c r="Q343" s="30"/>
      <c r="R343" s="2"/>
      <c r="S343" s="82"/>
      <c r="T343" s="23" t="str">
        <f>$E$35</f>
        <v>Water Tanker Under 2000 Gallon</v>
      </c>
      <c r="U343" s="28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30"/>
      <c r="AG343" s="2"/>
      <c r="AH343" s="82"/>
      <c r="AI343" s="23" t="str">
        <f>$E$35</f>
        <v>Water Tanker Under 2000 Gallon</v>
      </c>
      <c r="AJ343" s="4">
        <f t="shared" si="177"/>
        <v>0</v>
      </c>
      <c r="AK343" s="5">
        <f t="shared" si="166"/>
        <v>0</v>
      </c>
      <c r="AL343" s="5">
        <f t="shared" si="167"/>
        <v>0</v>
      </c>
      <c r="AM343" s="5">
        <f t="shared" si="168"/>
        <v>0</v>
      </c>
      <c r="AN343" s="5">
        <f t="shared" si="169"/>
        <v>0</v>
      </c>
      <c r="AO343" s="5">
        <f t="shared" si="170"/>
        <v>0</v>
      </c>
      <c r="AP343" s="5">
        <f t="shared" si="171"/>
        <v>0</v>
      </c>
      <c r="AQ343" s="5">
        <f t="shared" si="172"/>
        <v>0</v>
      </c>
      <c r="AR343" s="5">
        <f t="shared" si="173"/>
        <v>0</v>
      </c>
      <c r="AS343" s="5">
        <f t="shared" si="174"/>
        <v>0</v>
      </c>
      <c r="AT343" s="5">
        <f t="shared" si="175"/>
        <v>0</v>
      </c>
      <c r="AU343" s="6">
        <f t="shared" si="176"/>
        <v>0</v>
      </c>
    </row>
    <row r="344" spans="1:47" x14ac:dyDescent="0.25">
      <c r="A344" s="48">
        <f>CHK!G344</f>
        <v>0</v>
      </c>
      <c r="B344" s="48">
        <f>CHK!H344</f>
        <v>0</v>
      </c>
      <c r="C344" s="48" t="str">
        <f>CHK!I344</f>
        <v>OK</v>
      </c>
      <c r="D344" s="82"/>
      <c r="E344" s="23" t="str">
        <f>$E$36</f>
        <v>Water Tanker 2000-5000</v>
      </c>
      <c r="F344" s="28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30"/>
      <c r="R344" s="2"/>
      <c r="S344" s="82"/>
      <c r="T344" s="23" t="str">
        <f>$E$36</f>
        <v>Water Tanker 2000-5000</v>
      </c>
      <c r="U344" s="28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30"/>
      <c r="AG344" s="2"/>
      <c r="AH344" s="82"/>
      <c r="AI344" s="23" t="str">
        <f>$E$36</f>
        <v>Water Tanker 2000-5000</v>
      </c>
      <c r="AJ344" s="4">
        <f t="shared" si="177"/>
        <v>0</v>
      </c>
      <c r="AK344" s="5">
        <f t="shared" si="166"/>
        <v>0</v>
      </c>
      <c r="AL344" s="5">
        <f t="shared" si="167"/>
        <v>0</v>
      </c>
      <c r="AM344" s="5">
        <f t="shared" si="168"/>
        <v>0</v>
      </c>
      <c r="AN344" s="5">
        <f t="shared" si="169"/>
        <v>0</v>
      </c>
      <c r="AO344" s="5">
        <f t="shared" si="170"/>
        <v>0</v>
      </c>
      <c r="AP344" s="5">
        <f t="shared" si="171"/>
        <v>0</v>
      </c>
      <c r="AQ344" s="5">
        <f t="shared" si="172"/>
        <v>0</v>
      </c>
      <c r="AR344" s="5">
        <f t="shared" si="173"/>
        <v>0</v>
      </c>
      <c r="AS344" s="5">
        <f t="shared" si="174"/>
        <v>0</v>
      </c>
      <c r="AT344" s="5">
        <f t="shared" si="175"/>
        <v>0</v>
      </c>
      <c r="AU344" s="6">
        <f t="shared" si="176"/>
        <v>0</v>
      </c>
    </row>
    <row r="345" spans="1:47" x14ac:dyDescent="0.25">
      <c r="A345" s="48">
        <f>CHK!G345</f>
        <v>0</v>
      </c>
      <c r="B345" s="48">
        <f>CHK!H345</f>
        <v>0</v>
      </c>
      <c r="C345" s="48" t="str">
        <f>CHK!I345</f>
        <v>OK</v>
      </c>
      <c r="D345" s="82"/>
      <c r="E345" s="23" t="str">
        <f>$E$37</f>
        <v>Water Tanker Trailer</v>
      </c>
      <c r="F345" s="28"/>
      <c r="G345" s="29"/>
      <c r="H345" s="29"/>
      <c r="I345" s="29"/>
      <c r="J345" s="29"/>
      <c r="K345" s="29"/>
      <c r="L345" s="29"/>
      <c r="M345" s="29"/>
      <c r="N345" s="29"/>
      <c r="O345" s="29"/>
      <c r="P345" s="29"/>
      <c r="Q345" s="30"/>
      <c r="R345" s="2"/>
      <c r="S345" s="82"/>
      <c r="T345" s="23" t="str">
        <f>$E$37</f>
        <v>Water Tanker Trailer</v>
      </c>
      <c r="U345" s="28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30"/>
      <c r="AG345" s="2"/>
      <c r="AH345" s="82"/>
      <c r="AI345" s="23" t="str">
        <f>$E$37</f>
        <v>Water Tanker Trailer</v>
      </c>
      <c r="AJ345" s="4">
        <f t="shared" si="177"/>
        <v>0</v>
      </c>
      <c r="AK345" s="5">
        <f t="shared" si="166"/>
        <v>0</v>
      </c>
      <c r="AL345" s="5">
        <f t="shared" si="167"/>
        <v>0</v>
      </c>
      <c r="AM345" s="5">
        <f t="shared" si="168"/>
        <v>0</v>
      </c>
      <c r="AN345" s="5">
        <f t="shared" si="169"/>
        <v>0</v>
      </c>
      <c r="AO345" s="5">
        <f t="shared" si="170"/>
        <v>0</v>
      </c>
      <c r="AP345" s="5">
        <f t="shared" si="171"/>
        <v>0</v>
      </c>
      <c r="AQ345" s="5">
        <f t="shared" si="172"/>
        <v>0</v>
      </c>
      <c r="AR345" s="5">
        <f t="shared" si="173"/>
        <v>0</v>
      </c>
      <c r="AS345" s="5">
        <f t="shared" si="174"/>
        <v>0</v>
      </c>
      <c r="AT345" s="5">
        <f t="shared" si="175"/>
        <v>0</v>
      </c>
      <c r="AU345" s="6">
        <f t="shared" si="176"/>
        <v>0</v>
      </c>
    </row>
    <row r="346" spans="1:47" x14ac:dyDescent="0.25">
      <c r="A346" s="48">
        <f>CHK!G346</f>
        <v>0</v>
      </c>
      <c r="B346" s="48">
        <f>CHK!H346</f>
        <v>0</v>
      </c>
      <c r="C346" s="48" t="str">
        <f>CHK!I346</f>
        <v>OK</v>
      </c>
      <c r="D346" s="82"/>
      <c r="E346" s="23" t="str">
        <f>$E$38</f>
        <v>Fuel Tanker upto 2500 Galloons</v>
      </c>
      <c r="F346" s="28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30"/>
      <c r="R346" s="2"/>
      <c r="S346" s="82"/>
      <c r="T346" s="23" t="str">
        <f>$E$38</f>
        <v>Fuel Tanker upto 2500 Galloons</v>
      </c>
      <c r="U346" s="28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30"/>
      <c r="AG346" s="2"/>
      <c r="AH346" s="82"/>
      <c r="AI346" s="23" t="str">
        <f>$E$38</f>
        <v>Fuel Tanker upto 2500 Galloons</v>
      </c>
      <c r="AJ346" s="4">
        <f t="shared" si="177"/>
        <v>0</v>
      </c>
      <c r="AK346" s="5">
        <f t="shared" si="166"/>
        <v>0</v>
      </c>
      <c r="AL346" s="5">
        <f t="shared" si="167"/>
        <v>0</v>
      </c>
      <c r="AM346" s="5">
        <f t="shared" si="168"/>
        <v>0</v>
      </c>
      <c r="AN346" s="5">
        <f t="shared" si="169"/>
        <v>0</v>
      </c>
      <c r="AO346" s="5">
        <f t="shared" si="170"/>
        <v>0</v>
      </c>
      <c r="AP346" s="5">
        <f t="shared" si="171"/>
        <v>0</v>
      </c>
      <c r="AQ346" s="5">
        <f t="shared" si="172"/>
        <v>0</v>
      </c>
      <c r="AR346" s="5">
        <f t="shared" si="173"/>
        <v>0</v>
      </c>
      <c r="AS346" s="5">
        <f t="shared" si="174"/>
        <v>0</v>
      </c>
      <c r="AT346" s="5">
        <f t="shared" si="175"/>
        <v>0</v>
      </c>
      <c r="AU346" s="6">
        <f t="shared" si="176"/>
        <v>0</v>
      </c>
    </row>
    <row r="347" spans="1:47" x14ac:dyDescent="0.25">
      <c r="A347" s="48">
        <f>CHK!G347</f>
        <v>0</v>
      </c>
      <c r="B347" s="48">
        <f>CHK!H347</f>
        <v>0</v>
      </c>
      <c r="C347" s="48" t="str">
        <f>CHK!I347</f>
        <v>OK</v>
      </c>
      <c r="D347" s="83"/>
      <c r="E347" s="23" t="str">
        <f>$E$39</f>
        <v>Fuel Tanker above 2500 Galloons</v>
      </c>
      <c r="F347" s="28"/>
      <c r="G347" s="29"/>
      <c r="H347" s="29"/>
      <c r="I347" s="29"/>
      <c r="J347" s="29"/>
      <c r="K347" s="29"/>
      <c r="L347" s="29"/>
      <c r="M347" s="29"/>
      <c r="N347" s="29"/>
      <c r="O347" s="29"/>
      <c r="P347" s="29"/>
      <c r="Q347" s="30"/>
      <c r="R347" s="2"/>
      <c r="S347" s="83"/>
      <c r="T347" s="23" t="str">
        <f>$E$39</f>
        <v>Fuel Tanker above 2500 Galloons</v>
      </c>
      <c r="U347" s="28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30"/>
      <c r="AG347" s="2"/>
      <c r="AH347" s="83"/>
      <c r="AI347" s="23" t="str">
        <f>$E$39</f>
        <v>Fuel Tanker above 2500 Galloons</v>
      </c>
      <c r="AJ347" s="4">
        <f t="shared" si="177"/>
        <v>0</v>
      </c>
      <c r="AK347" s="5">
        <f t="shared" si="166"/>
        <v>0</v>
      </c>
      <c r="AL347" s="5">
        <f t="shared" si="167"/>
        <v>0</v>
      </c>
      <c r="AM347" s="5">
        <f t="shared" si="168"/>
        <v>0</v>
      </c>
      <c r="AN347" s="5">
        <f t="shared" si="169"/>
        <v>0</v>
      </c>
      <c r="AO347" s="5">
        <f t="shared" si="170"/>
        <v>0</v>
      </c>
      <c r="AP347" s="5">
        <f t="shared" si="171"/>
        <v>0</v>
      </c>
      <c r="AQ347" s="5">
        <f t="shared" si="172"/>
        <v>0</v>
      </c>
      <c r="AR347" s="5">
        <f t="shared" si="173"/>
        <v>0</v>
      </c>
      <c r="AS347" s="5">
        <f t="shared" si="174"/>
        <v>0</v>
      </c>
      <c r="AT347" s="5">
        <f t="shared" si="175"/>
        <v>0</v>
      </c>
      <c r="AU347" s="6">
        <f t="shared" si="176"/>
        <v>0</v>
      </c>
    </row>
    <row r="348" spans="1:47" x14ac:dyDescent="0.25">
      <c r="A348" s="48">
        <f>CHK!G348</f>
        <v>0</v>
      </c>
      <c r="B348" s="48">
        <f>CHK!H348</f>
        <v>0</v>
      </c>
      <c r="C348" s="48" t="str">
        <f>CHK!I348</f>
        <v>OK</v>
      </c>
      <c r="D348" s="81" t="str">
        <f>$D$40</f>
        <v>Buses</v>
      </c>
      <c r="E348" s="23" t="str">
        <f>$E$40</f>
        <v>14 passengers</v>
      </c>
      <c r="F348" s="28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30"/>
      <c r="R348" s="2"/>
      <c r="S348" s="81" t="str">
        <f>$D$40</f>
        <v>Buses</v>
      </c>
      <c r="T348" s="23" t="str">
        <f>$E$40</f>
        <v>14 passengers</v>
      </c>
      <c r="U348" s="28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30"/>
      <c r="AG348" s="2"/>
      <c r="AH348" s="81" t="str">
        <f>$D$40</f>
        <v>Buses</v>
      </c>
      <c r="AI348" s="23" t="str">
        <f>$E$40</f>
        <v>14 passengers</v>
      </c>
      <c r="AJ348" s="4">
        <f t="shared" si="177"/>
        <v>0</v>
      </c>
      <c r="AK348" s="5">
        <f t="shared" si="166"/>
        <v>0</v>
      </c>
      <c r="AL348" s="5">
        <f t="shared" si="167"/>
        <v>0</v>
      </c>
      <c r="AM348" s="5">
        <f t="shared" si="168"/>
        <v>0</v>
      </c>
      <c r="AN348" s="5">
        <f t="shared" si="169"/>
        <v>0</v>
      </c>
      <c r="AO348" s="5">
        <f t="shared" si="170"/>
        <v>0</v>
      </c>
      <c r="AP348" s="5">
        <f t="shared" si="171"/>
        <v>0</v>
      </c>
      <c r="AQ348" s="5">
        <f t="shared" si="172"/>
        <v>0</v>
      </c>
      <c r="AR348" s="5">
        <f t="shared" si="173"/>
        <v>0</v>
      </c>
      <c r="AS348" s="5">
        <f t="shared" si="174"/>
        <v>0</v>
      </c>
      <c r="AT348" s="5">
        <f t="shared" si="175"/>
        <v>0</v>
      </c>
      <c r="AU348" s="6">
        <f t="shared" si="176"/>
        <v>0</v>
      </c>
    </row>
    <row r="349" spans="1:47" x14ac:dyDescent="0.25">
      <c r="A349" s="48">
        <f>CHK!G349</f>
        <v>0</v>
      </c>
      <c r="B349" s="48">
        <f>CHK!H349</f>
        <v>0</v>
      </c>
      <c r="C349" s="48" t="str">
        <f>CHK!I349</f>
        <v>OK</v>
      </c>
      <c r="D349" s="82"/>
      <c r="E349" s="23" t="str">
        <f>$E$41</f>
        <v>26 passengers</v>
      </c>
      <c r="F349" s="28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30"/>
      <c r="R349" s="2"/>
      <c r="S349" s="82"/>
      <c r="T349" s="23" t="str">
        <f>$E$41</f>
        <v>26 passengers</v>
      </c>
      <c r="U349" s="28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30"/>
      <c r="AG349" s="2"/>
      <c r="AH349" s="82"/>
      <c r="AI349" s="23" t="str">
        <f>$E$41</f>
        <v>26 passengers</v>
      </c>
      <c r="AJ349" s="4">
        <f t="shared" si="177"/>
        <v>0</v>
      </c>
      <c r="AK349" s="5">
        <f t="shared" si="166"/>
        <v>0</v>
      </c>
      <c r="AL349" s="5">
        <f t="shared" si="167"/>
        <v>0</v>
      </c>
      <c r="AM349" s="5">
        <f t="shared" si="168"/>
        <v>0</v>
      </c>
      <c r="AN349" s="5">
        <f t="shared" si="169"/>
        <v>0</v>
      </c>
      <c r="AO349" s="5">
        <f t="shared" si="170"/>
        <v>0</v>
      </c>
      <c r="AP349" s="5">
        <f t="shared" si="171"/>
        <v>0</v>
      </c>
      <c r="AQ349" s="5">
        <f t="shared" si="172"/>
        <v>0</v>
      </c>
      <c r="AR349" s="5">
        <f t="shared" si="173"/>
        <v>0</v>
      </c>
      <c r="AS349" s="5">
        <f t="shared" si="174"/>
        <v>0</v>
      </c>
      <c r="AT349" s="5">
        <f t="shared" si="175"/>
        <v>0</v>
      </c>
      <c r="AU349" s="6">
        <f t="shared" si="176"/>
        <v>0</v>
      </c>
    </row>
    <row r="350" spans="1:47" x14ac:dyDescent="0.25">
      <c r="A350" s="48">
        <f>CHK!G350</f>
        <v>0</v>
      </c>
      <c r="B350" s="48">
        <f>CHK!H350</f>
        <v>0</v>
      </c>
      <c r="C350" s="48" t="str">
        <f>CHK!I350</f>
        <v>OK</v>
      </c>
      <c r="D350" s="82"/>
      <c r="E350" s="23" t="str">
        <f>$E$42</f>
        <v>56 passengers</v>
      </c>
      <c r="F350" s="28"/>
      <c r="G350" s="29"/>
      <c r="H350" s="29"/>
      <c r="I350" s="29"/>
      <c r="J350" s="29"/>
      <c r="K350" s="29"/>
      <c r="L350" s="29"/>
      <c r="M350" s="29"/>
      <c r="N350" s="29"/>
      <c r="O350" s="29"/>
      <c r="P350" s="29"/>
      <c r="Q350" s="30"/>
      <c r="R350" s="2"/>
      <c r="S350" s="82"/>
      <c r="T350" s="23" t="str">
        <f>$E$42</f>
        <v>56 passengers</v>
      </c>
      <c r="U350" s="28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30"/>
      <c r="AG350" s="2"/>
      <c r="AH350" s="82"/>
      <c r="AI350" s="23" t="str">
        <f>$E$42</f>
        <v>56 passengers</v>
      </c>
      <c r="AJ350" s="4">
        <f t="shared" si="177"/>
        <v>0</v>
      </c>
      <c r="AK350" s="5">
        <f t="shared" si="166"/>
        <v>0</v>
      </c>
      <c r="AL350" s="5">
        <f t="shared" si="167"/>
        <v>0</v>
      </c>
      <c r="AM350" s="5">
        <f t="shared" si="168"/>
        <v>0</v>
      </c>
      <c r="AN350" s="5">
        <f t="shared" si="169"/>
        <v>0</v>
      </c>
      <c r="AO350" s="5">
        <f t="shared" si="170"/>
        <v>0</v>
      </c>
      <c r="AP350" s="5">
        <f t="shared" si="171"/>
        <v>0</v>
      </c>
      <c r="AQ350" s="5">
        <f t="shared" si="172"/>
        <v>0</v>
      </c>
      <c r="AR350" s="5">
        <f t="shared" si="173"/>
        <v>0</v>
      </c>
      <c r="AS350" s="5">
        <f t="shared" si="174"/>
        <v>0</v>
      </c>
      <c r="AT350" s="5">
        <f t="shared" si="175"/>
        <v>0</v>
      </c>
      <c r="AU350" s="6">
        <f t="shared" si="176"/>
        <v>0</v>
      </c>
    </row>
    <row r="351" spans="1:47" x14ac:dyDescent="0.25">
      <c r="A351" s="48">
        <f>CHK!G351</f>
        <v>0</v>
      </c>
      <c r="B351" s="48">
        <f>CHK!H351</f>
        <v>0</v>
      </c>
      <c r="C351" s="48" t="str">
        <f>CHK!I351</f>
        <v>OK</v>
      </c>
      <c r="D351" s="83"/>
      <c r="E351" s="23" t="str">
        <f>$E$43</f>
        <v>&gt;56 passengers</v>
      </c>
      <c r="F351" s="28"/>
      <c r="G351" s="29"/>
      <c r="H351" s="29"/>
      <c r="I351" s="29"/>
      <c r="J351" s="29"/>
      <c r="K351" s="29"/>
      <c r="L351" s="29"/>
      <c r="M351" s="29"/>
      <c r="N351" s="29"/>
      <c r="O351" s="29"/>
      <c r="P351" s="29"/>
      <c r="Q351" s="30"/>
      <c r="R351" s="2"/>
      <c r="S351" s="83"/>
      <c r="T351" s="23" t="str">
        <f>$E$43</f>
        <v>&gt;56 passengers</v>
      </c>
      <c r="U351" s="28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30"/>
      <c r="AG351" s="2"/>
      <c r="AH351" s="83"/>
      <c r="AI351" s="23" t="str">
        <f>$E$43</f>
        <v>&gt;56 passengers</v>
      </c>
      <c r="AJ351" s="4">
        <f t="shared" si="177"/>
        <v>0</v>
      </c>
      <c r="AK351" s="5">
        <f t="shared" si="166"/>
        <v>0</v>
      </c>
      <c r="AL351" s="5">
        <f t="shared" si="167"/>
        <v>0</v>
      </c>
      <c r="AM351" s="5">
        <f t="shared" si="168"/>
        <v>0</v>
      </c>
      <c r="AN351" s="5">
        <f t="shared" si="169"/>
        <v>0</v>
      </c>
      <c r="AO351" s="5">
        <f t="shared" si="170"/>
        <v>0</v>
      </c>
      <c r="AP351" s="5">
        <f t="shared" si="171"/>
        <v>0</v>
      </c>
      <c r="AQ351" s="5">
        <f t="shared" si="172"/>
        <v>0</v>
      </c>
      <c r="AR351" s="5">
        <f t="shared" si="173"/>
        <v>0</v>
      </c>
      <c r="AS351" s="5">
        <f t="shared" si="174"/>
        <v>0</v>
      </c>
      <c r="AT351" s="5">
        <f t="shared" si="175"/>
        <v>0</v>
      </c>
      <c r="AU351" s="6">
        <f t="shared" si="176"/>
        <v>0</v>
      </c>
    </row>
    <row r="352" spans="1:47" x14ac:dyDescent="0.25">
      <c r="A352" s="48">
        <f>CHK!G352</f>
        <v>0</v>
      </c>
      <c r="B352" s="48">
        <f>CHK!H352</f>
        <v>0</v>
      </c>
      <c r="C352" s="48" t="str">
        <f>CHK!I352</f>
        <v>OK</v>
      </c>
      <c r="D352" s="81" t="str">
        <f>$D$44</f>
        <v>Equipment</v>
      </c>
      <c r="E352" s="23" t="str">
        <f>$E$44</f>
        <v>Light Equipment - Dumper&amp;Agriculture</v>
      </c>
      <c r="F352" s="28"/>
      <c r="G352" s="29"/>
      <c r="H352" s="29"/>
      <c r="I352" s="29"/>
      <c r="J352" s="29"/>
      <c r="K352" s="29"/>
      <c r="L352" s="29"/>
      <c r="M352" s="29"/>
      <c r="N352" s="29"/>
      <c r="O352" s="29"/>
      <c r="P352" s="29"/>
      <c r="Q352" s="30"/>
      <c r="R352" s="2"/>
      <c r="S352" s="81" t="str">
        <f>$D$44</f>
        <v>Equipment</v>
      </c>
      <c r="T352" s="23" t="str">
        <f>$E$44</f>
        <v>Light Equipment - Dumper&amp;Agriculture</v>
      </c>
      <c r="U352" s="28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30"/>
      <c r="AG352" s="2"/>
      <c r="AH352" s="81" t="str">
        <f>$D$44</f>
        <v>Equipment</v>
      </c>
      <c r="AI352" s="23" t="str">
        <f>$E$44</f>
        <v>Light Equipment - Dumper&amp;Agriculture</v>
      </c>
      <c r="AJ352" s="7">
        <f t="shared" si="177"/>
        <v>0</v>
      </c>
      <c r="AK352" s="8">
        <f t="shared" si="166"/>
        <v>0</v>
      </c>
      <c r="AL352" s="8">
        <f t="shared" si="167"/>
        <v>0</v>
      </c>
      <c r="AM352" s="8">
        <f t="shared" si="168"/>
        <v>0</v>
      </c>
      <c r="AN352" s="8">
        <f t="shared" si="169"/>
        <v>0</v>
      </c>
      <c r="AO352" s="8">
        <f t="shared" si="170"/>
        <v>0</v>
      </c>
      <c r="AP352" s="8">
        <f t="shared" si="171"/>
        <v>0</v>
      </c>
      <c r="AQ352" s="8">
        <f t="shared" si="172"/>
        <v>0</v>
      </c>
      <c r="AR352" s="8">
        <f t="shared" si="173"/>
        <v>0</v>
      </c>
      <c r="AS352" s="8">
        <f t="shared" si="174"/>
        <v>0</v>
      </c>
      <c r="AT352" s="8">
        <f t="shared" si="175"/>
        <v>0</v>
      </c>
      <c r="AU352" s="9">
        <f t="shared" si="176"/>
        <v>0</v>
      </c>
    </row>
    <row r="353" spans="1:47" x14ac:dyDescent="0.25">
      <c r="A353" s="48">
        <f>CHK!G353</f>
        <v>0</v>
      </c>
      <c r="B353" s="48">
        <f>CHK!H353</f>
        <v>0</v>
      </c>
      <c r="C353" s="48" t="str">
        <f>CHK!I353</f>
        <v>OK</v>
      </c>
      <c r="D353" s="82"/>
      <c r="E353" s="23" t="str">
        <f>$E$45</f>
        <v>Light Equipment - Private Forklift</v>
      </c>
      <c r="F353" s="28"/>
      <c r="G353" s="29"/>
      <c r="H353" s="29"/>
      <c r="I353" s="29"/>
      <c r="J353" s="29"/>
      <c r="K353" s="29"/>
      <c r="L353" s="29"/>
      <c r="M353" s="29"/>
      <c r="N353" s="29"/>
      <c r="O353" s="29"/>
      <c r="P353" s="29"/>
      <c r="Q353" s="30"/>
      <c r="R353" s="2"/>
      <c r="S353" s="82"/>
      <c r="T353" s="23" t="str">
        <f>$E$45</f>
        <v>Light Equipment - Private Forklift</v>
      </c>
      <c r="U353" s="28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30"/>
      <c r="AG353" s="2"/>
      <c r="AH353" s="82"/>
      <c r="AI353" s="23" t="str">
        <f>$E$45</f>
        <v>Light Equipment - Private Forklift</v>
      </c>
      <c r="AJ353" s="7">
        <f t="shared" si="177"/>
        <v>0</v>
      </c>
      <c r="AK353" s="8">
        <f t="shared" si="166"/>
        <v>0</v>
      </c>
      <c r="AL353" s="8">
        <f t="shared" si="167"/>
        <v>0</v>
      </c>
      <c r="AM353" s="8">
        <f t="shared" si="168"/>
        <v>0</v>
      </c>
      <c r="AN353" s="8">
        <f t="shared" si="169"/>
        <v>0</v>
      </c>
      <c r="AO353" s="8">
        <f t="shared" si="170"/>
        <v>0</v>
      </c>
      <c r="AP353" s="8">
        <f t="shared" si="171"/>
        <v>0</v>
      </c>
      <c r="AQ353" s="8">
        <f t="shared" si="172"/>
        <v>0</v>
      </c>
      <c r="AR353" s="8">
        <f t="shared" si="173"/>
        <v>0</v>
      </c>
      <c r="AS353" s="8">
        <f t="shared" si="174"/>
        <v>0</v>
      </c>
      <c r="AT353" s="8">
        <f t="shared" si="175"/>
        <v>0</v>
      </c>
      <c r="AU353" s="9">
        <f t="shared" si="176"/>
        <v>0</v>
      </c>
    </row>
    <row r="354" spans="1:47" x14ac:dyDescent="0.25">
      <c r="A354" s="48">
        <f>CHK!G354</f>
        <v>0</v>
      </c>
      <c r="B354" s="48">
        <f>CHK!H354</f>
        <v>0</v>
      </c>
      <c r="C354" s="48" t="str">
        <f>CHK!I354</f>
        <v>OK</v>
      </c>
      <c r="D354" s="82"/>
      <c r="E354" s="23" t="str">
        <f>$E$46</f>
        <v>Light Equipment - Commercial Forklift</v>
      </c>
      <c r="F354" s="28"/>
      <c r="G354" s="29"/>
      <c r="H354" s="29"/>
      <c r="I354" s="29"/>
      <c r="J354" s="29"/>
      <c r="K354" s="29"/>
      <c r="L354" s="29"/>
      <c r="M354" s="29"/>
      <c r="N354" s="29"/>
      <c r="O354" s="29"/>
      <c r="P354" s="29"/>
      <c r="Q354" s="30"/>
      <c r="R354" s="2"/>
      <c r="S354" s="82"/>
      <c r="T354" s="23" t="str">
        <f>$E$46</f>
        <v>Light Equipment - Commercial Forklift</v>
      </c>
      <c r="U354" s="28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30"/>
      <c r="AG354" s="2"/>
      <c r="AH354" s="82"/>
      <c r="AI354" s="23" t="str">
        <f>$E$46</f>
        <v>Light Equipment - Commercial Forklift</v>
      </c>
      <c r="AJ354" s="7">
        <f t="shared" si="177"/>
        <v>0</v>
      </c>
      <c r="AK354" s="8">
        <f t="shared" si="166"/>
        <v>0</v>
      </c>
      <c r="AL354" s="8">
        <f t="shared" si="167"/>
        <v>0</v>
      </c>
      <c r="AM354" s="8">
        <f t="shared" si="168"/>
        <v>0</v>
      </c>
      <c r="AN354" s="8">
        <f t="shared" si="169"/>
        <v>0</v>
      </c>
      <c r="AO354" s="8">
        <f t="shared" si="170"/>
        <v>0</v>
      </c>
      <c r="AP354" s="8">
        <f t="shared" si="171"/>
        <v>0</v>
      </c>
      <c r="AQ354" s="8">
        <f t="shared" si="172"/>
        <v>0</v>
      </c>
      <c r="AR354" s="8">
        <f t="shared" si="173"/>
        <v>0</v>
      </c>
      <c r="AS354" s="8">
        <f t="shared" si="174"/>
        <v>0</v>
      </c>
      <c r="AT354" s="8">
        <f t="shared" si="175"/>
        <v>0</v>
      </c>
      <c r="AU354" s="9">
        <f t="shared" si="176"/>
        <v>0</v>
      </c>
    </row>
    <row r="355" spans="1:47" x14ac:dyDescent="0.25">
      <c r="A355" s="48">
        <f>CHK!G355</f>
        <v>0</v>
      </c>
      <c r="B355" s="48">
        <f>CHK!H355</f>
        <v>0</v>
      </c>
      <c r="C355" s="48" t="str">
        <f>CHK!I355</f>
        <v>OK</v>
      </c>
      <c r="D355" s="82"/>
      <c r="E355" s="23" t="str">
        <f>$E$47</f>
        <v>Heavy Vehicle - Private</v>
      </c>
      <c r="F355" s="28"/>
      <c r="G355" s="29"/>
      <c r="H355" s="29"/>
      <c r="I355" s="29"/>
      <c r="J355" s="29"/>
      <c r="K355" s="29"/>
      <c r="L355" s="29"/>
      <c r="M355" s="29"/>
      <c r="N355" s="29"/>
      <c r="O355" s="29"/>
      <c r="P355" s="29"/>
      <c r="Q355" s="30"/>
      <c r="R355" s="2"/>
      <c r="S355" s="82"/>
      <c r="T355" s="23" t="str">
        <f>$E$47</f>
        <v>Heavy Vehicle - Private</v>
      </c>
      <c r="U355" s="28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30"/>
      <c r="AG355" s="2"/>
      <c r="AH355" s="82"/>
      <c r="AI355" s="23" t="str">
        <f>$E$47</f>
        <v>Heavy Vehicle - Private</v>
      </c>
      <c r="AJ355" s="7">
        <f t="shared" si="177"/>
        <v>0</v>
      </c>
      <c r="AK355" s="8">
        <f t="shared" si="166"/>
        <v>0</v>
      </c>
      <c r="AL355" s="8">
        <f t="shared" si="167"/>
        <v>0</v>
      </c>
      <c r="AM355" s="8">
        <f t="shared" si="168"/>
        <v>0</v>
      </c>
      <c r="AN355" s="8">
        <f t="shared" si="169"/>
        <v>0</v>
      </c>
      <c r="AO355" s="8">
        <f t="shared" si="170"/>
        <v>0</v>
      </c>
      <c r="AP355" s="8">
        <f t="shared" si="171"/>
        <v>0</v>
      </c>
      <c r="AQ355" s="8">
        <f t="shared" si="172"/>
        <v>0</v>
      </c>
      <c r="AR355" s="8">
        <f t="shared" si="173"/>
        <v>0</v>
      </c>
      <c r="AS355" s="8">
        <f t="shared" si="174"/>
        <v>0</v>
      </c>
      <c r="AT355" s="8">
        <f t="shared" si="175"/>
        <v>0</v>
      </c>
      <c r="AU355" s="9">
        <f t="shared" si="176"/>
        <v>0</v>
      </c>
    </row>
    <row r="356" spans="1:47" x14ac:dyDescent="0.25">
      <c r="A356" s="48">
        <f>CHK!G356</f>
        <v>0</v>
      </c>
      <c r="B356" s="48">
        <f>CHK!H356</f>
        <v>0</v>
      </c>
      <c r="C356" s="48" t="str">
        <f>CHK!I356</f>
        <v>OK</v>
      </c>
      <c r="D356" s="83"/>
      <c r="E356" s="24" t="str">
        <f>$E$48</f>
        <v>Heavy Vehicle - Commercial</v>
      </c>
      <c r="F356" s="28"/>
      <c r="G356" s="29"/>
      <c r="H356" s="29"/>
      <c r="I356" s="29"/>
      <c r="J356" s="29"/>
      <c r="K356" s="29"/>
      <c r="L356" s="29"/>
      <c r="M356" s="29"/>
      <c r="N356" s="29"/>
      <c r="O356" s="29"/>
      <c r="P356" s="29"/>
      <c r="Q356" s="30"/>
      <c r="R356" s="2"/>
      <c r="S356" s="83"/>
      <c r="T356" s="23" t="str">
        <f>$E$48</f>
        <v>Heavy Vehicle - Commercial</v>
      </c>
      <c r="U356" s="28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30"/>
      <c r="AG356" s="2"/>
      <c r="AH356" s="83"/>
      <c r="AI356" s="23" t="str">
        <f>$E$48</f>
        <v>Heavy Vehicle - Commercial</v>
      </c>
      <c r="AJ356" s="7">
        <f t="shared" si="177"/>
        <v>0</v>
      </c>
      <c r="AK356" s="8">
        <f t="shared" si="166"/>
        <v>0</v>
      </c>
      <c r="AL356" s="8">
        <f t="shared" si="167"/>
        <v>0</v>
      </c>
      <c r="AM356" s="8">
        <f t="shared" si="168"/>
        <v>0</v>
      </c>
      <c r="AN356" s="8">
        <f t="shared" si="169"/>
        <v>0</v>
      </c>
      <c r="AO356" s="8">
        <f t="shared" si="170"/>
        <v>0</v>
      </c>
      <c r="AP356" s="8">
        <f t="shared" si="171"/>
        <v>0</v>
      </c>
      <c r="AQ356" s="8">
        <f t="shared" si="172"/>
        <v>0</v>
      </c>
      <c r="AR356" s="8">
        <f t="shared" si="173"/>
        <v>0</v>
      </c>
      <c r="AS356" s="8">
        <f t="shared" si="174"/>
        <v>0</v>
      </c>
      <c r="AT356" s="8">
        <f t="shared" si="175"/>
        <v>0</v>
      </c>
      <c r="AU356" s="9">
        <f t="shared" si="176"/>
        <v>0</v>
      </c>
    </row>
    <row r="357" spans="1:47" x14ac:dyDescent="0.25">
      <c r="A357" s="48">
        <f>CHK!G357</f>
        <v>0</v>
      </c>
      <c r="B357" s="48">
        <f>CHK!H357</f>
        <v>0</v>
      </c>
      <c r="C357" s="48" t="str">
        <f>CHK!I357</f>
        <v>OK</v>
      </c>
      <c r="D357" s="81" t="str">
        <f>$D$49</f>
        <v>Motorcycle</v>
      </c>
      <c r="E357" s="24" t="str">
        <f>$E$49</f>
        <v>&lt;200 CC</v>
      </c>
      <c r="F357" s="28"/>
      <c r="G357" s="29"/>
      <c r="H357" s="29"/>
      <c r="I357" s="29"/>
      <c r="J357" s="29"/>
      <c r="K357" s="29"/>
      <c r="L357" s="29"/>
      <c r="M357" s="29"/>
      <c r="N357" s="29"/>
      <c r="O357" s="29"/>
      <c r="P357" s="29"/>
      <c r="Q357" s="30"/>
      <c r="R357" s="2"/>
      <c r="S357" s="81" t="str">
        <f>$D$49</f>
        <v>Motorcycle</v>
      </c>
      <c r="T357" s="23" t="str">
        <f>$E$49</f>
        <v>&lt;200 CC</v>
      </c>
      <c r="U357" s="28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30"/>
      <c r="AG357" s="2"/>
      <c r="AH357" s="81" t="str">
        <f>$D$49</f>
        <v>Motorcycle</v>
      </c>
      <c r="AI357" s="23" t="str">
        <f>$E$49</f>
        <v>&lt;200 CC</v>
      </c>
      <c r="AJ357" s="7">
        <f t="shared" si="177"/>
        <v>0</v>
      </c>
      <c r="AK357" s="8">
        <f t="shared" si="166"/>
        <v>0</v>
      </c>
      <c r="AL357" s="8">
        <f t="shared" si="167"/>
        <v>0</v>
      </c>
      <c r="AM357" s="8">
        <f t="shared" si="168"/>
        <v>0</v>
      </c>
      <c r="AN357" s="8">
        <f t="shared" si="169"/>
        <v>0</v>
      </c>
      <c r="AO357" s="8">
        <f t="shared" si="170"/>
        <v>0</v>
      </c>
      <c r="AP357" s="8">
        <f t="shared" si="171"/>
        <v>0</v>
      </c>
      <c r="AQ357" s="8">
        <f t="shared" si="172"/>
        <v>0</v>
      </c>
      <c r="AR357" s="8">
        <f t="shared" si="173"/>
        <v>0</v>
      </c>
      <c r="AS357" s="8">
        <f t="shared" si="174"/>
        <v>0</v>
      </c>
      <c r="AT357" s="8">
        <f t="shared" si="175"/>
        <v>0</v>
      </c>
      <c r="AU357" s="9">
        <f t="shared" si="176"/>
        <v>0</v>
      </c>
    </row>
    <row r="358" spans="1:47" x14ac:dyDescent="0.25">
      <c r="A358" s="48">
        <f>CHK!G358</f>
        <v>0</v>
      </c>
      <c r="B358" s="48">
        <f>CHK!H358</f>
        <v>0</v>
      </c>
      <c r="C358" s="48" t="str">
        <f>CHK!I358</f>
        <v>OK</v>
      </c>
      <c r="D358" s="83"/>
      <c r="E358" s="24" t="str">
        <f>$E$50</f>
        <v>&gt;200 CC</v>
      </c>
      <c r="F358" s="28"/>
      <c r="G358" s="29"/>
      <c r="H358" s="29"/>
      <c r="I358" s="29"/>
      <c r="J358" s="29"/>
      <c r="K358" s="29"/>
      <c r="L358" s="29"/>
      <c r="M358" s="29"/>
      <c r="N358" s="29"/>
      <c r="O358" s="29"/>
      <c r="P358" s="29"/>
      <c r="Q358" s="30"/>
      <c r="R358" s="2"/>
      <c r="S358" s="83"/>
      <c r="T358" s="23" t="str">
        <f>$E$50</f>
        <v>&gt;200 CC</v>
      </c>
      <c r="U358" s="28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30"/>
      <c r="AG358" s="2"/>
      <c r="AH358" s="83"/>
      <c r="AI358" s="23" t="str">
        <f>$E$50</f>
        <v>&gt;200 CC</v>
      </c>
      <c r="AJ358" s="7">
        <f t="shared" si="177"/>
        <v>0</v>
      </c>
      <c r="AK358" s="8">
        <f t="shared" si="166"/>
        <v>0</v>
      </c>
      <c r="AL358" s="8">
        <f t="shared" si="167"/>
        <v>0</v>
      </c>
      <c r="AM358" s="8">
        <f t="shared" si="168"/>
        <v>0</v>
      </c>
      <c r="AN358" s="8">
        <f t="shared" si="169"/>
        <v>0</v>
      </c>
      <c r="AO358" s="8">
        <f t="shared" si="170"/>
        <v>0</v>
      </c>
      <c r="AP358" s="8">
        <f t="shared" si="171"/>
        <v>0</v>
      </c>
      <c r="AQ358" s="8">
        <f t="shared" si="172"/>
        <v>0</v>
      </c>
      <c r="AR358" s="8">
        <f t="shared" si="173"/>
        <v>0</v>
      </c>
      <c r="AS358" s="8">
        <f t="shared" si="174"/>
        <v>0</v>
      </c>
      <c r="AT358" s="8">
        <f t="shared" si="175"/>
        <v>0</v>
      </c>
      <c r="AU358" s="9">
        <f t="shared" si="176"/>
        <v>0</v>
      </c>
    </row>
    <row r="359" spans="1:47" x14ac:dyDescent="0.25">
      <c r="A359" s="48">
        <f>CHK!G359</f>
        <v>0</v>
      </c>
      <c r="B359" s="48">
        <f>CHK!H359</f>
        <v>0</v>
      </c>
      <c r="C359" s="48" t="str">
        <f>CHK!I359</f>
        <v>OK</v>
      </c>
      <c r="D359" s="25" t="str">
        <f>$D$51</f>
        <v>Others</v>
      </c>
      <c r="E359" s="26"/>
      <c r="F359" s="28"/>
      <c r="G359" s="29"/>
      <c r="H359" s="29"/>
      <c r="I359" s="29"/>
      <c r="J359" s="29"/>
      <c r="K359" s="29"/>
      <c r="L359" s="29"/>
      <c r="M359" s="29"/>
      <c r="N359" s="29"/>
      <c r="O359" s="29"/>
      <c r="P359" s="29"/>
      <c r="Q359" s="30"/>
      <c r="R359" s="2"/>
      <c r="S359" s="25" t="str">
        <f>$D$51</f>
        <v>Others</v>
      </c>
      <c r="T359" s="26"/>
      <c r="U359" s="28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30"/>
      <c r="AG359" s="2"/>
      <c r="AH359" s="25" t="str">
        <f>$D$51</f>
        <v>Others</v>
      </c>
      <c r="AI359" s="26"/>
      <c r="AJ359" s="7">
        <f t="shared" si="177"/>
        <v>0</v>
      </c>
      <c r="AK359" s="8">
        <f t="shared" si="166"/>
        <v>0</v>
      </c>
      <c r="AL359" s="8">
        <f t="shared" si="167"/>
        <v>0</v>
      </c>
      <c r="AM359" s="8">
        <f t="shared" si="168"/>
        <v>0</v>
      </c>
      <c r="AN359" s="8">
        <f t="shared" si="169"/>
        <v>0</v>
      </c>
      <c r="AO359" s="8">
        <f t="shared" si="170"/>
        <v>0</v>
      </c>
      <c r="AP359" s="8">
        <f t="shared" si="171"/>
        <v>0</v>
      </c>
      <c r="AQ359" s="8">
        <f t="shared" si="172"/>
        <v>0</v>
      </c>
      <c r="AR359" s="8">
        <f t="shared" si="173"/>
        <v>0</v>
      </c>
      <c r="AS359" s="8">
        <f t="shared" si="174"/>
        <v>0</v>
      </c>
      <c r="AT359" s="8">
        <f t="shared" si="175"/>
        <v>0</v>
      </c>
      <c r="AU359" s="9">
        <f t="shared" si="176"/>
        <v>0</v>
      </c>
    </row>
    <row r="360" spans="1:47" x14ac:dyDescent="0.25">
      <c r="A360" s="48">
        <f>CHK!G360</f>
        <v>0</v>
      </c>
      <c r="B360" s="48">
        <f>CHK!H360</f>
        <v>0</v>
      </c>
      <c r="C360" s="48">
        <f>CHK!I360</f>
        <v>0</v>
      </c>
      <c r="D360" s="15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15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15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</row>
    <row r="361" spans="1:47" ht="15" customHeight="1" x14ac:dyDescent="0.25">
      <c r="A361" s="48">
        <f>CHK!G361</f>
        <v>0</v>
      </c>
      <c r="B361" s="48">
        <f>CHK!H361</f>
        <v>0</v>
      </c>
      <c r="C361" s="48">
        <f>CHK!I361</f>
        <v>0</v>
      </c>
      <c r="D361" s="18" t="s">
        <v>39</v>
      </c>
      <c r="E361" s="19"/>
      <c r="F361" s="32" t="str">
        <f>$F$9</f>
        <v>إجمالي الأقساط (Gross Premiums)</v>
      </c>
      <c r="G361" s="32"/>
      <c r="H361" s="32"/>
      <c r="I361" s="32" t="str">
        <f>F361</f>
        <v>إجمالي الأقساط (Gross Premiums)</v>
      </c>
      <c r="J361" s="32"/>
      <c r="K361" s="32"/>
      <c r="L361" s="32" t="str">
        <f>F361</f>
        <v>إجمالي الأقساط (Gross Premiums)</v>
      </c>
      <c r="M361" s="32"/>
      <c r="N361" s="32"/>
      <c r="O361" s="32" t="str">
        <f>F361</f>
        <v>إجمالي الأقساط (Gross Premiums)</v>
      </c>
      <c r="P361" s="32"/>
      <c r="Q361" s="32"/>
      <c r="R361" s="2"/>
      <c r="S361" s="18" t="str">
        <f>D361</f>
        <v>Umm al Quwain</v>
      </c>
      <c r="T361" s="19"/>
      <c r="U361" s="32" t="str">
        <f>$U$9</f>
        <v>عدد السيارات في كل فئة ( Number of Vehicles per category)</v>
      </c>
      <c r="V361" s="32"/>
      <c r="W361" s="32"/>
      <c r="X361" s="32" t="str">
        <f>U361</f>
        <v>عدد السيارات في كل فئة ( Number of Vehicles per category)</v>
      </c>
      <c r="Y361" s="32"/>
      <c r="Z361" s="32"/>
      <c r="AA361" s="32" t="str">
        <f>U361</f>
        <v>عدد السيارات في كل فئة ( Number of Vehicles per category)</v>
      </c>
      <c r="AB361" s="32"/>
      <c r="AC361" s="32"/>
      <c r="AD361" s="32" t="str">
        <f>U361</f>
        <v>عدد السيارات في كل فئة ( Number of Vehicles per category)</v>
      </c>
      <c r="AE361" s="32"/>
      <c r="AF361" s="32"/>
      <c r="AG361" s="2"/>
      <c r="AH361" s="18" t="str">
        <f>D361</f>
        <v>Umm al Quwain</v>
      </c>
      <c r="AI361" s="19"/>
      <c r="AJ361" s="32" t="str">
        <f>$AJ$9</f>
        <v xml:space="preserve">متوسط الأسعار المطبقة خلال شهر ( Average premiums applied within a month) </v>
      </c>
      <c r="AK361" s="32"/>
      <c r="AL361" s="32"/>
      <c r="AM361" s="32" t="str">
        <f>AJ361</f>
        <v xml:space="preserve">متوسط الأسعار المطبقة خلال شهر ( Average premiums applied within a month) </v>
      </c>
      <c r="AN361" s="32"/>
      <c r="AO361" s="32"/>
      <c r="AP361" s="32" t="str">
        <f>AJ361</f>
        <v xml:space="preserve">متوسط الأسعار المطبقة خلال شهر ( Average premiums applied within a month) </v>
      </c>
      <c r="AQ361" s="32"/>
      <c r="AR361" s="32"/>
      <c r="AS361" s="32" t="str">
        <f>AJ361</f>
        <v xml:space="preserve">متوسط الأسعار المطبقة خلال شهر ( Average premiums applied within a month) </v>
      </c>
      <c r="AT361" s="32"/>
      <c r="AU361" s="32"/>
    </row>
    <row r="362" spans="1:47" x14ac:dyDescent="0.25">
      <c r="A362" s="48">
        <f>CHK!G362</f>
        <v>0</v>
      </c>
      <c r="B362" s="48">
        <f>CHK!H362</f>
        <v>0</v>
      </c>
      <c r="C362" s="48">
        <f>CHK!I362</f>
        <v>0</v>
      </c>
      <c r="D362" s="84" t="s">
        <v>0</v>
      </c>
      <c r="E362" s="85"/>
      <c r="F362" s="20">
        <f>$F$10</f>
        <v>43739</v>
      </c>
      <c r="G362" s="21">
        <f>$G$10</f>
        <v>43770</v>
      </c>
      <c r="H362" s="21">
        <f>$H$10</f>
        <v>43800</v>
      </c>
      <c r="I362" s="21">
        <f>$I$10</f>
        <v>43556</v>
      </c>
      <c r="J362" s="21">
        <f>$J$10</f>
        <v>43586</v>
      </c>
      <c r="K362" s="21">
        <f>$K$10</f>
        <v>43617</v>
      </c>
      <c r="L362" s="21">
        <f>$L$10</f>
        <v>43647</v>
      </c>
      <c r="M362" s="21">
        <f>$M$10</f>
        <v>43678</v>
      </c>
      <c r="N362" s="21">
        <f>$N$10</f>
        <v>43709</v>
      </c>
      <c r="O362" s="21">
        <f>$O$10</f>
        <v>43739</v>
      </c>
      <c r="P362" s="21">
        <f>$P$10</f>
        <v>43770</v>
      </c>
      <c r="Q362" s="22">
        <f>$Q$10</f>
        <v>43800</v>
      </c>
      <c r="R362" s="2"/>
      <c r="S362" s="84" t="s">
        <v>0</v>
      </c>
      <c r="T362" s="85"/>
      <c r="U362" s="20">
        <f>$F$10</f>
        <v>43739</v>
      </c>
      <c r="V362" s="21">
        <f>$G$10</f>
        <v>43770</v>
      </c>
      <c r="W362" s="21">
        <f>$H$10</f>
        <v>43800</v>
      </c>
      <c r="X362" s="21">
        <f>$I$10</f>
        <v>43556</v>
      </c>
      <c r="Y362" s="21">
        <f>$J$10</f>
        <v>43586</v>
      </c>
      <c r="Z362" s="21">
        <f>$K$10</f>
        <v>43617</v>
      </c>
      <c r="AA362" s="21">
        <f>$L$10</f>
        <v>43647</v>
      </c>
      <c r="AB362" s="21">
        <f>$M$10</f>
        <v>43678</v>
      </c>
      <c r="AC362" s="21">
        <f>$N$10</f>
        <v>43709</v>
      </c>
      <c r="AD362" s="21">
        <f>$O$10</f>
        <v>43739</v>
      </c>
      <c r="AE362" s="21">
        <f>$P$10</f>
        <v>43770</v>
      </c>
      <c r="AF362" s="22">
        <f>$Q$10</f>
        <v>43800</v>
      </c>
      <c r="AG362" s="2"/>
      <c r="AH362" s="84" t="s">
        <v>0</v>
      </c>
      <c r="AI362" s="85"/>
      <c r="AJ362" s="20">
        <f>$F$10</f>
        <v>43739</v>
      </c>
      <c r="AK362" s="21">
        <f>$G$10</f>
        <v>43770</v>
      </c>
      <c r="AL362" s="21">
        <f>$H$10</f>
        <v>43800</v>
      </c>
      <c r="AM362" s="21">
        <f>$I$10</f>
        <v>43556</v>
      </c>
      <c r="AN362" s="21">
        <f>$J$10</f>
        <v>43586</v>
      </c>
      <c r="AO362" s="21">
        <f>$K$10</f>
        <v>43617</v>
      </c>
      <c r="AP362" s="21">
        <f>$L$10</f>
        <v>43647</v>
      </c>
      <c r="AQ362" s="21">
        <f>$M$10</f>
        <v>43678</v>
      </c>
      <c r="AR362" s="21">
        <f>$N$10</f>
        <v>43709</v>
      </c>
      <c r="AS362" s="21">
        <f>$O$10</f>
        <v>43739</v>
      </c>
      <c r="AT362" s="21">
        <f>$P$10</f>
        <v>43770</v>
      </c>
      <c r="AU362" s="22">
        <f>$Q$10</f>
        <v>43800</v>
      </c>
    </row>
    <row r="363" spans="1:47" x14ac:dyDescent="0.25">
      <c r="A363" s="48">
        <f>CHK!G363</f>
        <v>0</v>
      </c>
      <c r="B363" s="48">
        <f>CHK!H363</f>
        <v>0</v>
      </c>
      <c r="C363" s="48" t="str">
        <f>CHK!I363</f>
        <v>OK</v>
      </c>
      <c r="D363" s="81" t="str">
        <f>$D$11</f>
        <v>Salon- Private</v>
      </c>
      <c r="E363" s="23" t="str">
        <f>$E$11</f>
        <v>4 Cylinder</v>
      </c>
      <c r="F363" s="28"/>
      <c r="G363" s="29"/>
      <c r="H363" s="29"/>
      <c r="I363" s="29"/>
      <c r="J363" s="29"/>
      <c r="K363" s="29"/>
      <c r="L363" s="29"/>
      <c r="M363" s="29"/>
      <c r="N363" s="29"/>
      <c r="O363" s="29"/>
      <c r="P363" s="29"/>
      <c r="Q363" s="30"/>
      <c r="R363" s="2"/>
      <c r="S363" s="81" t="str">
        <f>$D$11</f>
        <v>Salon- Private</v>
      </c>
      <c r="T363" s="23" t="str">
        <f>$E$11</f>
        <v>4 Cylinder</v>
      </c>
      <c r="U363" s="28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30"/>
      <c r="AG363" s="2"/>
      <c r="AH363" s="81" t="str">
        <f>$D$11</f>
        <v>Salon- Private</v>
      </c>
      <c r="AI363" s="23" t="str">
        <f>$E$11</f>
        <v>4 Cylinder</v>
      </c>
      <c r="AJ363" s="4">
        <f>IFERROR(F363/U363,0)</f>
        <v>0</v>
      </c>
      <c r="AK363" s="5">
        <f t="shared" ref="AK363:AK403" si="178">IFERROR(G363/V363,0)</f>
        <v>0</v>
      </c>
      <c r="AL363" s="5">
        <f t="shared" ref="AL363:AL403" si="179">IFERROR(H363/W363,0)</f>
        <v>0</v>
      </c>
      <c r="AM363" s="5">
        <f t="shared" ref="AM363:AM403" si="180">IFERROR(I363/X363,0)</f>
        <v>0</v>
      </c>
      <c r="AN363" s="5">
        <f t="shared" ref="AN363:AN403" si="181">IFERROR(J363/Y363,0)</f>
        <v>0</v>
      </c>
      <c r="AO363" s="5">
        <f t="shared" ref="AO363:AO403" si="182">IFERROR(K363/Z363,0)</f>
        <v>0</v>
      </c>
      <c r="AP363" s="5">
        <f t="shared" ref="AP363:AP403" si="183">IFERROR(L363/AA363,0)</f>
        <v>0</v>
      </c>
      <c r="AQ363" s="5">
        <f t="shared" ref="AQ363:AQ403" si="184">IFERROR(M363/AB363,0)</f>
        <v>0</v>
      </c>
      <c r="AR363" s="5">
        <f t="shared" ref="AR363:AR403" si="185">IFERROR(N363/AC363,0)</f>
        <v>0</v>
      </c>
      <c r="AS363" s="5">
        <f t="shared" ref="AS363:AS403" si="186">IFERROR(O363/AD363,0)</f>
        <v>0</v>
      </c>
      <c r="AT363" s="5">
        <f t="shared" ref="AT363:AT403" si="187">IFERROR(P363/AE363,0)</f>
        <v>0</v>
      </c>
      <c r="AU363" s="6">
        <f t="shared" ref="AU363:AU403" si="188">IFERROR(Q363/AF363,0)</f>
        <v>0</v>
      </c>
    </row>
    <row r="364" spans="1:47" x14ac:dyDescent="0.25">
      <c r="A364" s="48">
        <f>CHK!G364</f>
        <v>0</v>
      </c>
      <c r="B364" s="48">
        <f>CHK!H364</f>
        <v>0</v>
      </c>
      <c r="C364" s="48" t="str">
        <f>CHK!I364</f>
        <v>OK</v>
      </c>
      <c r="D364" s="82"/>
      <c r="E364" s="23" t="str">
        <f>$E$12</f>
        <v>6 Cylinder</v>
      </c>
      <c r="F364" s="28"/>
      <c r="G364" s="29"/>
      <c r="H364" s="29"/>
      <c r="I364" s="29"/>
      <c r="J364" s="29"/>
      <c r="K364" s="29"/>
      <c r="L364" s="29"/>
      <c r="M364" s="29"/>
      <c r="N364" s="29"/>
      <c r="O364" s="29"/>
      <c r="P364" s="29"/>
      <c r="Q364" s="30"/>
      <c r="R364" s="2"/>
      <c r="S364" s="82"/>
      <c r="T364" s="23" t="str">
        <f>$E$12</f>
        <v>6 Cylinder</v>
      </c>
      <c r="U364" s="28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30"/>
      <c r="AG364" s="2"/>
      <c r="AH364" s="82"/>
      <c r="AI364" s="23" t="str">
        <f>$E$12</f>
        <v>6 Cylinder</v>
      </c>
      <c r="AJ364" s="4">
        <f t="shared" ref="AJ364:AJ403" si="189">IFERROR(F364/U364,0)</f>
        <v>0</v>
      </c>
      <c r="AK364" s="5">
        <f t="shared" si="178"/>
        <v>0</v>
      </c>
      <c r="AL364" s="5">
        <f t="shared" si="179"/>
        <v>0</v>
      </c>
      <c r="AM364" s="5">
        <f t="shared" si="180"/>
        <v>0</v>
      </c>
      <c r="AN364" s="5">
        <f t="shared" si="181"/>
        <v>0</v>
      </c>
      <c r="AO364" s="5">
        <f t="shared" si="182"/>
        <v>0</v>
      </c>
      <c r="AP364" s="5">
        <f t="shared" si="183"/>
        <v>0</v>
      </c>
      <c r="AQ364" s="5">
        <f t="shared" si="184"/>
        <v>0</v>
      </c>
      <c r="AR364" s="5">
        <f t="shared" si="185"/>
        <v>0</v>
      </c>
      <c r="AS364" s="5">
        <f t="shared" si="186"/>
        <v>0</v>
      </c>
      <c r="AT364" s="5">
        <f t="shared" si="187"/>
        <v>0</v>
      </c>
      <c r="AU364" s="6">
        <f t="shared" si="188"/>
        <v>0</v>
      </c>
    </row>
    <row r="365" spans="1:47" x14ac:dyDescent="0.25">
      <c r="A365" s="48">
        <f>CHK!G365</f>
        <v>0</v>
      </c>
      <c r="B365" s="48">
        <f>CHK!H365</f>
        <v>0</v>
      </c>
      <c r="C365" s="48" t="str">
        <f>CHK!I365</f>
        <v>OK</v>
      </c>
      <c r="D365" s="82"/>
      <c r="E365" s="23" t="str">
        <f>$E$13</f>
        <v>8 Cylinder</v>
      </c>
      <c r="F365" s="28"/>
      <c r="G365" s="29"/>
      <c r="H365" s="29"/>
      <c r="I365" s="29"/>
      <c r="J365" s="29"/>
      <c r="K365" s="29"/>
      <c r="L365" s="29"/>
      <c r="M365" s="29"/>
      <c r="N365" s="29"/>
      <c r="O365" s="29"/>
      <c r="P365" s="29"/>
      <c r="Q365" s="30"/>
      <c r="R365" s="2"/>
      <c r="S365" s="82"/>
      <c r="T365" s="23" t="str">
        <f>$E$13</f>
        <v>8 Cylinder</v>
      </c>
      <c r="U365" s="28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30"/>
      <c r="AG365" s="2"/>
      <c r="AH365" s="82"/>
      <c r="AI365" s="23" t="str">
        <f>$E$13</f>
        <v>8 Cylinder</v>
      </c>
      <c r="AJ365" s="4">
        <f t="shared" si="189"/>
        <v>0</v>
      </c>
      <c r="AK365" s="5">
        <f t="shared" si="178"/>
        <v>0</v>
      </c>
      <c r="AL365" s="5">
        <f t="shared" si="179"/>
        <v>0</v>
      </c>
      <c r="AM365" s="5">
        <f t="shared" si="180"/>
        <v>0</v>
      </c>
      <c r="AN365" s="5">
        <f t="shared" si="181"/>
        <v>0</v>
      </c>
      <c r="AO365" s="5">
        <f t="shared" si="182"/>
        <v>0</v>
      </c>
      <c r="AP365" s="5">
        <f t="shared" si="183"/>
        <v>0</v>
      </c>
      <c r="AQ365" s="5">
        <f t="shared" si="184"/>
        <v>0</v>
      </c>
      <c r="AR365" s="5">
        <f t="shared" si="185"/>
        <v>0</v>
      </c>
      <c r="AS365" s="5">
        <f t="shared" si="186"/>
        <v>0</v>
      </c>
      <c r="AT365" s="5">
        <f t="shared" si="187"/>
        <v>0</v>
      </c>
      <c r="AU365" s="6">
        <f t="shared" si="188"/>
        <v>0</v>
      </c>
    </row>
    <row r="366" spans="1:47" x14ac:dyDescent="0.25">
      <c r="A366" s="48">
        <f>CHK!G366</f>
        <v>0</v>
      </c>
      <c r="B366" s="48">
        <f>CHK!H366</f>
        <v>0</v>
      </c>
      <c r="C366" s="48" t="str">
        <f>CHK!I366</f>
        <v>OK</v>
      </c>
      <c r="D366" s="83"/>
      <c r="E366" s="23" t="str">
        <f>$E$14</f>
        <v>&gt;8 Cylinders</v>
      </c>
      <c r="F366" s="28"/>
      <c r="G366" s="29"/>
      <c r="H366" s="29"/>
      <c r="I366" s="29"/>
      <c r="J366" s="29"/>
      <c r="K366" s="29"/>
      <c r="L366" s="29"/>
      <c r="M366" s="29"/>
      <c r="N366" s="29"/>
      <c r="O366" s="29"/>
      <c r="P366" s="29"/>
      <c r="Q366" s="30"/>
      <c r="R366" s="2"/>
      <c r="S366" s="83"/>
      <c r="T366" s="23" t="str">
        <f>$E$14</f>
        <v>&gt;8 Cylinders</v>
      </c>
      <c r="U366" s="28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30"/>
      <c r="AG366" s="2"/>
      <c r="AH366" s="83"/>
      <c r="AI366" s="23" t="str">
        <f>$E$14</f>
        <v>&gt;8 Cylinders</v>
      </c>
      <c r="AJ366" s="4">
        <f t="shared" si="189"/>
        <v>0</v>
      </c>
      <c r="AK366" s="5">
        <f t="shared" si="178"/>
        <v>0</v>
      </c>
      <c r="AL366" s="5">
        <f t="shared" si="179"/>
        <v>0</v>
      </c>
      <c r="AM366" s="5">
        <f t="shared" si="180"/>
        <v>0</v>
      </c>
      <c r="AN366" s="5">
        <f t="shared" si="181"/>
        <v>0</v>
      </c>
      <c r="AO366" s="5">
        <f t="shared" si="182"/>
        <v>0</v>
      </c>
      <c r="AP366" s="5">
        <f t="shared" si="183"/>
        <v>0</v>
      </c>
      <c r="AQ366" s="5">
        <f t="shared" si="184"/>
        <v>0</v>
      </c>
      <c r="AR366" s="5">
        <f t="shared" si="185"/>
        <v>0</v>
      </c>
      <c r="AS366" s="5">
        <f t="shared" si="186"/>
        <v>0</v>
      </c>
      <c r="AT366" s="5">
        <f t="shared" si="187"/>
        <v>0</v>
      </c>
      <c r="AU366" s="6">
        <f t="shared" si="188"/>
        <v>0</v>
      </c>
    </row>
    <row r="367" spans="1:47" ht="15.75" customHeight="1" x14ac:dyDescent="0.25">
      <c r="A367" s="48">
        <f>CHK!G367</f>
        <v>0</v>
      </c>
      <c r="B367" s="48">
        <f>CHK!H367</f>
        <v>0</v>
      </c>
      <c r="C367" s="48" t="str">
        <f>CHK!I367</f>
        <v>OK</v>
      </c>
      <c r="D367" s="81" t="str">
        <f>$D$15</f>
        <v>Salon - Commercial</v>
      </c>
      <c r="E367" s="23" t="str">
        <f>$E$15</f>
        <v>4 Cylinder</v>
      </c>
      <c r="F367" s="28"/>
      <c r="G367" s="29"/>
      <c r="H367" s="29"/>
      <c r="I367" s="29"/>
      <c r="J367" s="29"/>
      <c r="K367" s="29"/>
      <c r="L367" s="29"/>
      <c r="M367" s="29"/>
      <c r="N367" s="29"/>
      <c r="O367" s="29"/>
      <c r="P367" s="29"/>
      <c r="Q367" s="30"/>
      <c r="R367" s="2"/>
      <c r="S367" s="81" t="str">
        <f>$D$15</f>
        <v>Salon - Commercial</v>
      </c>
      <c r="T367" s="23" t="str">
        <f>$E$15</f>
        <v>4 Cylinder</v>
      </c>
      <c r="U367" s="28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30"/>
      <c r="AG367" s="2"/>
      <c r="AH367" s="81" t="str">
        <f>$D$15</f>
        <v>Salon - Commercial</v>
      </c>
      <c r="AI367" s="23" t="str">
        <f>$E$15</f>
        <v>4 Cylinder</v>
      </c>
      <c r="AJ367" s="4">
        <f t="shared" si="189"/>
        <v>0</v>
      </c>
      <c r="AK367" s="5">
        <f t="shared" si="178"/>
        <v>0</v>
      </c>
      <c r="AL367" s="5">
        <f t="shared" si="179"/>
        <v>0</v>
      </c>
      <c r="AM367" s="5">
        <f t="shared" si="180"/>
        <v>0</v>
      </c>
      <c r="AN367" s="5">
        <f t="shared" si="181"/>
        <v>0</v>
      </c>
      <c r="AO367" s="5">
        <f t="shared" si="182"/>
        <v>0</v>
      </c>
      <c r="AP367" s="5">
        <f t="shared" si="183"/>
        <v>0</v>
      </c>
      <c r="AQ367" s="5">
        <f t="shared" si="184"/>
        <v>0</v>
      </c>
      <c r="AR367" s="5">
        <f t="shared" si="185"/>
        <v>0</v>
      </c>
      <c r="AS367" s="5">
        <f t="shared" si="186"/>
        <v>0</v>
      </c>
      <c r="AT367" s="5">
        <f t="shared" si="187"/>
        <v>0</v>
      </c>
      <c r="AU367" s="6">
        <f t="shared" si="188"/>
        <v>0</v>
      </c>
    </row>
    <row r="368" spans="1:47" x14ac:dyDescent="0.25">
      <c r="A368" s="48">
        <f>CHK!G368</f>
        <v>0</v>
      </c>
      <c r="B368" s="48">
        <f>CHK!H368</f>
        <v>0</v>
      </c>
      <c r="C368" s="48" t="str">
        <f>CHK!I368</f>
        <v>OK</v>
      </c>
      <c r="D368" s="82"/>
      <c r="E368" s="23" t="str">
        <f>$E$16</f>
        <v>6 Cylinder</v>
      </c>
      <c r="F368" s="28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30"/>
      <c r="R368" s="2"/>
      <c r="S368" s="82"/>
      <c r="T368" s="23" t="str">
        <f>$E$16</f>
        <v>6 Cylinder</v>
      </c>
      <c r="U368" s="28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30"/>
      <c r="AG368" s="2"/>
      <c r="AH368" s="82"/>
      <c r="AI368" s="23" t="str">
        <f>$E$16</f>
        <v>6 Cylinder</v>
      </c>
      <c r="AJ368" s="4">
        <f t="shared" si="189"/>
        <v>0</v>
      </c>
      <c r="AK368" s="5">
        <f t="shared" si="178"/>
        <v>0</v>
      </c>
      <c r="AL368" s="5">
        <f t="shared" si="179"/>
        <v>0</v>
      </c>
      <c r="AM368" s="5">
        <f t="shared" si="180"/>
        <v>0</v>
      </c>
      <c r="AN368" s="5">
        <f t="shared" si="181"/>
        <v>0</v>
      </c>
      <c r="AO368" s="5">
        <f t="shared" si="182"/>
        <v>0</v>
      </c>
      <c r="AP368" s="5">
        <f t="shared" si="183"/>
        <v>0</v>
      </c>
      <c r="AQ368" s="5">
        <f t="shared" si="184"/>
        <v>0</v>
      </c>
      <c r="AR368" s="5">
        <f t="shared" si="185"/>
        <v>0</v>
      </c>
      <c r="AS368" s="5">
        <f t="shared" si="186"/>
        <v>0</v>
      </c>
      <c r="AT368" s="5">
        <f t="shared" si="187"/>
        <v>0</v>
      </c>
      <c r="AU368" s="6">
        <f t="shared" si="188"/>
        <v>0</v>
      </c>
    </row>
    <row r="369" spans="1:47" x14ac:dyDescent="0.25">
      <c r="A369" s="48">
        <f>CHK!G369</f>
        <v>0</v>
      </c>
      <c r="B369" s="48">
        <f>CHK!H369</f>
        <v>0</v>
      </c>
      <c r="C369" s="48" t="str">
        <f>CHK!I369</f>
        <v>OK</v>
      </c>
      <c r="D369" s="82"/>
      <c r="E369" s="23" t="str">
        <f>$E$17</f>
        <v>8 Cylinder</v>
      </c>
      <c r="F369" s="28"/>
      <c r="G369" s="29"/>
      <c r="H369" s="29"/>
      <c r="I369" s="29"/>
      <c r="J369" s="29"/>
      <c r="K369" s="29"/>
      <c r="L369" s="29"/>
      <c r="M369" s="29"/>
      <c r="N369" s="29"/>
      <c r="O369" s="29"/>
      <c r="P369" s="29"/>
      <c r="Q369" s="30"/>
      <c r="R369" s="2"/>
      <c r="S369" s="82"/>
      <c r="T369" s="23" t="str">
        <f>$E$17</f>
        <v>8 Cylinder</v>
      </c>
      <c r="U369" s="28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30"/>
      <c r="AG369" s="2"/>
      <c r="AH369" s="82"/>
      <c r="AI369" s="23" t="str">
        <f>$E$17</f>
        <v>8 Cylinder</v>
      </c>
      <c r="AJ369" s="4">
        <f t="shared" si="189"/>
        <v>0</v>
      </c>
      <c r="AK369" s="5">
        <f t="shared" si="178"/>
        <v>0</v>
      </c>
      <c r="AL369" s="5">
        <f t="shared" si="179"/>
        <v>0</v>
      </c>
      <c r="AM369" s="5">
        <f t="shared" si="180"/>
        <v>0</v>
      </c>
      <c r="AN369" s="5">
        <f t="shared" si="181"/>
        <v>0</v>
      </c>
      <c r="AO369" s="5">
        <f t="shared" si="182"/>
        <v>0</v>
      </c>
      <c r="AP369" s="5">
        <f t="shared" si="183"/>
        <v>0</v>
      </c>
      <c r="AQ369" s="5">
        <f t="shared" si="184"/>
        <v>0</v>
      </c>
      <c r="AR369" s="5">
        <f t="shared" si="185"/>
        <v>0</v>
      </c>
      <c r="AS369" s="5">
        <f t="shared" si="186"/>
        <v>0</v>
      </c>
      <c r="AT369" s="5">
        <f t="shared" si="187"/>
        <v>0</v>
      </c>
      <c r="AU369" s="6">
        <f t="shared" si="188"/>
        <v>0</v>
      </c>
    </row>
    <row r="370" spans="1:47" x14ac:dyDescent="0.25">
      <c r="A370" s="48">
        <f>CHK!G370</f>
        <v>0</v>
      </c>
      <c r="B370" s="48">
        <f>CHK!H370</f>
        <v>0</v>
      </c>
      <c r="C370" s="48" t="str">
        <f>CHK!I370</f>
        <v>OK</v>
      </c>
      <c r="D370" s="83"/>
      <c r="E370" s="23" t="str">
        <f>$E$18</f>
        <v>&gt;8 Cylinders</v>
      </c>
      <c r="F370" s="28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30"/>
      <c r="R370" s="2"/>
      <c r="S370" s="83"/>
      <c r="T370" s="23" t="str">
        <f>$E$18</f>
        <v>&gt;8 Cylinders</v>
      </c>
      <c r="U370" s="28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30"/>
      <c r="AG370" s="2"/>
      <c r="AH370" s="83"/>
      <c r="AI370" s="23" t="str">
        <f>$E$18</f>
        <v>&gt;8 Cylinders</v>
      </c>
      <c r="AJ370" s="4">
        <f t="shared" si="189"/>
        <v>0</v>
      </c>
      <c r="AK370" s="5">
        <f t="shared" si="178"/>
        <v>0</v>
      </c>
      <c r="AL370" s="5">
        <f t="shared" si="179"/>
        <v>0</v>
      </c>
      <c r="AM370" s="5">
        <f t="shared" si="180"/>
        <v>0</v>
      </c>
      <c r="AN370" s="5">
        <f t="shared" si="181"/>
        <v>0</v>
      </c>
      <c r="AO370" s="5">
        <f t="shared" si="182"/>
        <v>0</v>
      </c>
      <c r="AP370" s="5">
        <f t="shared" si="183"/>
        <v>0</v>
      </c>
      <c r="AQ370" s="5">
        <f t="shared" si="184"/>
        <v>0</v>
      </c>
      <c r="AR370" s="5">
        <f t="shared" si="185"/>
        <v>0</v>
      </c>
      <c r="AS370" s="5">
        <f t="shared" si="186"/>
        <v>0</v>
      </c>
      <c r="AT370" s="5">
        <f t="shared" si="187"/>
        <v>0</v>
      </c>
      <c r="AU370" s="6">
        <f t="shared" si="188"/>
        <v>0</v>
      </c>
    </row>
    <row r="371" spans="1:47" ht="15.75" customHeight="1" x14ac:dyDescent="0.25">
      <c r="A371" s="48">
        <f>CHK!G371</f>
        <v>0</v>
      </c>
      <c r="B371" s="48">
        <f>CHK!H371</f>
        <v>0</v>
      </c>
      <c r="C371" s="48" t="str">
        <f>CHK!I371</f>
        <v>OK</v>
      </c>
      <c r="D371" s="81" t="str">
        <f>$D$19</f>
        <v>Jeeps (4x4) Private</v>
      </c>
      <c r="E371" s="23" t="str">
        <f>$E$19</f>
        <v>4 Cylinder</v>
      </c>
      <c r="F371" s="28"/>
      <c r="G371" s="29"/>
      <c r="H371" s="29"/>
      <c r="I371" s="29"/>
      <c r="J371" s="29"/>
      <c r="K371" s="29"/>
      <c r="L371" s="29"/>
      <c r="M371" s="29"/>
      <c r="N371" s="29"/>
      <c r="O371" s="29"/>
      <c r="P371" s="29"/>
      <c r="Q371" s="30"/>
      <c r="R371" s="2"/>
      <c r="S371" s="81" t="str">
        <f>$D$19</f>
        <v>Jeeps (4x4) Private</v>
      </c>
      <c r="T371" s="23" t="str">
        <f>$E$19</f>
        <v>4 Cylinder</v>
      </c>
      <c r="U371" s="28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30"/>
      <c r="AG371" s="2"/>
      <c r="AH371" s="81" t="str">
        <f>$D$19</f>
        <v>Jeeps (4x4) Private</v>
      </c>
      <c r="AI371" s="23" t="str">
        <f>$E$19</f>
        <v>4 Cylinder</v>
      </c>
      <c r="AJ371" s="4">
        <f t="shared" si="189"/>
        <v>0</v>
      </c>
      <c r="AK371" s="5">
        <f t="shared" si="178"/>
        <v>0</v>
      </c>
      <c r="AL371" s="5">
        <f t="shared" si="179"/>
        <v>0</v>
      </c>
      <c r="AM371" s="5">
        <f t="shared" si="180"/>
        <v>0</v>
      </c>
      <c r="AN371" s="5">
        <f t="shared" si="181"/>
        <v>0</v>
      </c>
      <c r="AO371" s="5">
        <f t="shared" si="182"/>
        <v>0</v>
      </c>
      <c r="AP371" s="5">
        <f t="shared" si="183"/>
        <v>0</v>
      </c>
      <c r="AQ371" s="5">
        <f t="shared" si="184"/>
        <v>0</v>
      </c>
      <c r="AR371" s="5">
        <f t="shared" si="185"/>
        <v>0</v>
      </c>
      <c r="AS371" s="5">
        <f t="shared" si="186"/>
        <v>0</v>
      </c>
      <c r="AT371" s="5">
        <f t="shared" si="187"/>
        <v>0</v>
      </c>
      <c r="AU371" s="6">
        <f t="shared" si="188"/>
        <v>0</v>
      </c>
    </row>
    <row r="372" spans="1:47" x14ac:dyDescent="0.25">
      <c r="A372" s="48">
        <f>CHK!G372</f>
        <v>0</v>
      </c>
      <c r="B372" s="48">
        <f>CHK!H372</f>
        <v>0</v>
      </c>
      <c r="C372" s="48" t="str">
        <f>CHK!I372</f>
        <v>OK</v>
      </c>
      <c r="D372" s="82"/>
      <c r="E372" s="23" t="str">
        <f>$E$20</f>
        <v>6 Cylinder</v>
      </c>
      <c r="F372" s="28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30"/>
      <c r="R372" s="2"/>
      <c r="S372" s="82"/>
      <c r="T372" s="23" t="str">
        <f>$E$20</f>
        <v>6 Cylinder</v>
      </c>
      <c r="U372" s="28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30"/>
      <c r="AG372" s="2"/>
      <c r="AH372" s="82"/>
      <c r="AI372" s="23" t="str">
        <f>$E$20</f>
        <v>6 Cylinder</v>
      </c>
      <c r="AJ372" s="4">
        <f t="shared" si="189"/>
        <v>0</v>
      </c>
      <c r="AK372" s="5">
        <f t="shared" si="178"/>
        <v>0</v>
      </c>
      <c r="AL372" s="5">
        <f t="shared" si="179"/>
        <v>0</v>
      </c>
      <c r="AM372" s="5">
        <f t="shared" si="180"/>
        <v>0</v>
      </c>
      <c r="AN372" s="5">
        <f t="shared" si="181"/>
        <v>0</v>
      </c>
      <c r="AO372" s="5">
        <f t="shared" si="182"/>
        <v>0</v>
      </c>
      <c r="AP372" s="5">
        <f t="shared" si="183"/>
        <v>0</v>
      </c>
      <c r="AQ372" s="5">
        <f t="shared" si="184"/>
        <v>0</v>
      </c>
      <c r="AR372" s="5">
        <f t="shared" si="185"/>
        <v>0</v>
      </c>
      <c r="AS372" s="5">
        <f t="shared" si="186"/>
        <v>0</v>
      </c>
      <c r="AT372" s="5">
        <f t="shared" si="187"/>
        <v>0</v>
      </c>
      <c r="AU372" s="6">
        <f t="shared" si="188"/>
        <v>0</v>
      </c>
    </row>
    <row r="373" spans="1:47" x14ac:dyDescent="0.25">
      <c r="A373" s="48">
        <f>CHK!G373</f>
        <v>0</v>
      </c>
      <c r="B373" s="48">
        <f>CHK!H373</f>
        <v>0</v>
      </c>
      <c r="C373" s="48" t="str">
        <f>CHK!I373</f>
        <v>OK</v>
      </c>
      <c r="D373" s="82"/>
      <c r="E373" s="23" t="str">
        <f>$E$21</f>
        <v>8 Cylinder</v>
      </c>
      <c r="F373" s="28"/>
      <c r="G373" s="29"/>
      <c r="H373" s="29"/>
      <c r="I373" s="29"/>
      <c r="J373" s="29"/>
      <c r="K373" s="29"/>
      <c r="L373" s="29"/>
      <c r="M373" s="29"/>
      <c r="N373" s="29"/>
      <c r="O373" s="29"/>
      <c r="P373" s="29"/>
      <c r="Q373" s="30"/>
      <c r="R373" s="2"/>
      <c r="S373" s="82"/>
      <c r="T373" s="23" t="str">
        <f>$E$21</f>
        <v>8 Cylinder</v>
      </c>
      <c r="U373" s="28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30"/>
      <c r="AG373" s="2"/>
      <c r="AH373" s="82"/>
      <c r="AI373" s="23" t="str">
        <f>$E$21</f>
        <v>8 Cylinder</v>
      </c>
      <c r="AJ373" s="4">
        <f t="shared" si="189"/>
        <v>0</v>
      </c>
      <c r="AK373" s="5">
        <f t="shared" si="178"/>
        <v>0</v>
      </c>
      <c r="AL373" s="5">
        <f t="shared" si="179"/>
        <v>0</v>
      </c>
      <c r="AM373" s="5">
        <f t="shared" si="180"/>
        <v>0</v>
      </c>
      <c r="AN373" s="5">
        <f t="shared" si="181"/>
        <v>0</v>
      </c>
      <c r="AO373" s="5">
        <f t="shared" si="182"/>
        <v>0</v>
      </c>
      <c r="AP373" s="5">
        <f t="shared" si="183"/>
        <v>0</v>
      </c>
      <c r="AQ373" s="5">
        <f t="shared" si="184"/>
        <v>0</v>
      </c>
      <c r="AR373" s="5">
        <f t="shared" si="185"/>
        <v>0</v>
      </c>
      <c r="AS373" s="5">
        <f t="shared" si="186"/>
        <v>0</v>
      </c>
      <c r="AT373" s="5">
        <f t="shared" si="187"/>
        <v>0</v>
      </c>
      <c r="AU373" s="6">
        <f t="shared" si="188"/>
        <v>0</v>
      </c>
    </row>
    <row r="374" spans="1:47" x14ac:dyDescent="0.25">
      <c r="A374" s="48">
        <f>CHK!G374</f>
        <v>0</v>
      </c>
      <c r="B374" s="48">
        <f>CHK!H374</f>
        <v>0</v>
      </c>
      <c r="C374" s="48" t="str">
        <f>CHK!I374</f>
        <v>OK</v>
      </c>
      <c r="D374" s="83"/>
      <c r="E374" s="23" t="str">
        <f>$E$22</f>
        <v>&gt;8 Cylinders</v>
      </c>
      <c r="F374" s="28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30"/>
      <c r="R374" s="2"/>
      <c r="S374" s="83"/>
      <c r="T374" s="23" t="str">
        <f>$E$22</f>
        <v>&gt;8 Cylinders</v>
      </c>
      <c r="U374" s="28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30"/>
      <c r="AG374" s="2"/>
      <c r="AH374" s="83"/>
      <c r="AI374" s="23" t="str">
        <f>$E$22</f>
        <v>&gt;8 Cylinders</v>
      </c>
      <c r="AJ374" s="4">
        <f t="shared" si="189"/>
        <v>0</v>
      </c>
      <c r="AK374" s="5">
        <f t="shared" si="178"/>
        <v>0</v>
      </c>
      <c r="AL374" s="5">
        <f t="shared" si="179"/>
        <v>0</v>
      </c>
      <c r="AM374" s="5">
        <f t="shared" si="180"/>
        <v>0</v>
      </c>
      <c r="AN374" s="5">
        <f t="shared" si="181"/>
        <v>0</v>
      </c>
      <c r="AO374" s="5">
        <f t="shared" si="182"/>
        <v>0</v>
      </c>
      <c r="AP374" s="5">
        <f t="shared" si="183"/>
        <v>0</v>
      </c>
      <c r="AQ374" s="5">
        <f t="shared" si="184"/>
        <v>0</v>
      </c>
      <c r="AR374" s="5">
        <f t="shared" si="185"/>
        <v>0</v>
      </c>
      <c r="AS374" s="5">
        <f t="shared" si="186"/>
        <v>0</v>
      </c>
      <c r="AT374" s="5">
        <f t="shared" si="187"/>
        <v>0</v>
      </c>
      <c r="AU374" s="6">
        <f t="shared" si="188"/>
        <v>0</v>
      </c>
    </row>
    <row r="375" spans="1:47" ht="15.75" customHeight="1" x14ac:dyDescent="0.25">
      <c r="A375" s="48">
        <f>CHK!G375</f>
        <v>0</v>
      </c>
      <c r="B375" s="48">
        <f>CHK!H375</f>
        <v>0</v>
      </c>
      <c r="C375" s="48" t="str">
        <f>CHK!I375</f>
        <v>OK</v>
      </c>
      <c r="D375" s="81" t="str">
        <f>$D$23</f>
        <v>Jeeps (4x4) Commercial</v>
      </c>
      <c r="E375" s="23" t="str">
        <f>$E$23</f>
        <v>4 Cylinder</v>
      </c>
      <c r="F375" s="28"/>
      <c r="G375" s="29"/>
      <c r="H375" s="29"/>
      <c r="I375" s="29"/>
      <c r="J375" s="29"/>
      <c r="K375" s="29"/>
      <c r="L375" s="29"/>
      <c r="M375" s="29"/>
      <c r="N375" s="29"/>
      <c r="O375" s="29"/>
      <c r="P375" s="29"/>
      <c r="Q375" s="30"/>
      <c r="R375" s="2"/>
      <c r="S375" s="81" t="str">
        <f>$D$23</f>
        <v>Jeeps (4x4) Commercial</v>
      </c>
      <c r="T375" s="23" t="str">
        <f>$E$23</f>
        <v>4 Cylinder</v>
      </c>
      <c r="U375" s="28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30"/>
      <c r="AG375" s="2"/>
      <c r="AH375" s="81" t="str">
        <f>$D$23</f>
        <v>Jeeps (4x4) Commercial</v>
      </c>
      <c r="AI375" s="23" t="str">
        <f>$E$23</f>
        <v>4 Cylinder</v>
      </c>
      <c r="AJ375" s="4">
        <f t="shared" si="189"/>
        <v>0</v>
      </c>
      <c r="AK375" s="5">
        <f t="shared" si="178"/>
        <v>0</v>
      </c>
      <c r="AL375" s="5">
        <f t="shared" si="179"/>
        <v>0</v>
      </c>
      <c r="AM375" s="5">
        <f t="shared" si="180"/>
        <v>0</v>
      </c>
      <c r="AN375" s="5">
        <f t="shared" si="181"/>
        <v>0</v>
      </c>
      <c r="AO375" s="5">
        <f t="shared" si="182"/>
        <v>0</v>
      </c>
      <c r="AP375" s="5">
        <f t="shared" si="183"/>
        <v>0</v>
      </c>
      <c r="AQ375" s="5">
        <f t="shared" si="184"/>
        <v>0</v>
      </c>
      <c r="AR375" s="5">
        <f t="shared" si="185"/>
        <v>0</v>
      </c>
      <c r="AS375" s="5">
        <f t="shared" si="186"/>
        <v>0</v>
      </c>
      <c r="AT375" s="5">
        <f t="shared" si="187"/>
        <v>0</v>
      </c>
      <c r="AU375" s="6">
        <f t="shared" si="188"/>
        <v>0</v>
      </c>
    </row>
    <row r="376" spans="1:47" x14ac:dyDescent="0.25">
      <c r="A376" s="48">
        <f>CHK!G376</f>
        <v>0</v>
      </c>
      <c r="B376" s="48">
        <f>CHK!H376</f>
        <v>0</v>
      </c>
      <c r="C376" s="48" t="str">
        <f>CHK!I376</f>
        <v>OK</v>
      </c>
      <c r="D376" s="82"/>
      <c r="E376" s="23" t="str">
        <f>$E$24</f>
        <v>6 Cylinder</v>
      </c>
      <c r="F376" s="28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30"/>
      <c r="R376" s="2"/>
      <c r="S376" s="82"/>
      <c r="T376" s="23" t="str">
        <f>$E$24</f>
        <v>6 Cylinder</v>
      </c>
      <c r="U376" s="28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30"/>
      <c r="AG376" s="2"/>
      <c r="AH376" s="82"/>
      <c r="AI376" s="23" t="str">
        <f>$E$24</f>
        <v>6 Cylinder</v>
      </c>
      <c r="AJ376" s="4">
        <f t="shared" si="189"/>
        <v>0</v>
      </c>
      <c r="AK376" s="5">
        <f t="shared" si="178"/>
        <v>0</v>
      </c>
      <c r="AL376" s="5">
        <f t="shared" si="179"/>
        <v>0</v>
      </c>
      <c r="AM376" s="5">
        <f t="shared" si="180"/>
        <v>0</v>
      </c>
      <c r="AN376" s="5">
        <f t="shared" si="181"/>
        <v>0</v>
      </c>
      <c r="AO376" s="5">
        <f t="shared" si="182"/>
        <v>0</v>
      </c>
      <c r="AP376" s="5">
        <f t="shared" si="183"/>
        <v>0</v>
      </c>
      <c r="AQ376" s="5">
        <f t="shared" si="184"/>
        <v>0</v>
      </c>
      <c r="AR376" s="5">
        <f t="shared" si="185"/>
        <v>0</v>
      </c>
      <c r="AS376" s="5">
        <f t="shared" si="186"/>
        <v>0</v>
      </c>
      <c r="AT376" s="5">
        <f t="shared" si="187"/>
        <v>0</v>
      </c>
      <c r="AU376" s="6">
        <f t="shared" si="188"/>
        <v>0</v>
      </c>
    </row>
    <row r="377" spans="1:47" x14ac:dyDescent="0.25">
      <c r="A377" s="48">
        <f>CHK!G377</f>
        <v>0</v>
      </c>
      <c r="B377" s="48">
        <f>CHK!H377</f>
        <v>0</v>
      </c>
      <c r="C377" s="48" t="str">
        <f>CHK!I377</f>
        <v>OK</v>
      </c>
      <c r="D377" s="82"/>
      <c r="E377" s="23" t="str">
        <f>$E$25</f>
        <v>8 Cylinder</v>
      </c>
      <c r="F377" s="28"/>
      <c r="G377" s="29"/>
      <c r="H377" s="29"/>
      <c r="I377" s="29"/>
      <c r="J377" s="29"/>
      <c r="K377" s="29"/>
      <c r="L377" s="29"/>
      <c r="M377" s="29"/>
      <c r="N377" s="29"/>
      <c r="O377" s="29"/>
      <c r="P377" s="29"/>
      <c r="Q377" s="30"/>
      <c r="R377" s="2"/>
      <c r="S377" s="82"/>
      <c r="T377" s="23" t="str">
        <f>$E$25</f>
        <v>8 Cylinder</v>
      </c>
      <c r="U377" s="28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30"/>
      <c r="AG377" s="2"/>
      <c r="AH377" s="82"/>
      <c r="AI377" s="23" t="str">
        <f>$E$25</f>
        <v>8 Cylinder</v>
      </c>
      <c r="AJ377" s="4">
        <f t="shared" si="189"/>
        <v>0</v>
      </c>
      <c r="AK377" s="5">
        <f t="shared" si="178"/>
        <v>0</v>
      </c>
      <c r="AL377" s="5">
        <f t="shared" si="179"/>
        <v>0</v>
      </c>
      <c r="AM377" s="5">
        <f t="shared" si="180"/>
        <v>0</v>
      </c>
      <c r="AN377" s="5">
        <f t="shared" si="181"/>
        <v>0</v>
      </c>
      <c r="AO377" s="5">
        <f t="shared" si="182"/>
        <v>0</v>
      </c>
      <c r="AP377" s="5">
        <f t="shared" si="183"/>
        <v>0</v>
      </c>
      <c r="AQ377" s="5">
        <f t="shared" si="184"/>
        <v>0</v>
      </c>
      <c r="AR377" s="5">
        <f t="shared" si="185"/>
        <v>0</v>
      </c>
      <c r="AS377" s="5">
        <f t="shared" si="186"/>
        <v>0</v>
      </c>
      <c r="AT377" s="5">
        <f t="shared" si="187"/>
        <v>0</v>
      </c>
      <c r="AU377" s="6">
        <f t="shared" si="188"/>
        <v>0</v>
      </c>
    </row>
    <row r="378" spans="1:47" x14ac:dyDescent="0.25">
      <c r="A378" s="48">
        <f>CHK!G378</f>
        <v>0</v>
      </c>
      <c r="B378" s="48">
        <f>CHK!H378</f>
        <v>0</v>
      </c>
      <c r="C378" s="48" t="str">
        <f>CHK!I378</f>
        <v>OK</v>
      </c>
      <c r="D378" s="83"/>
      <c r="E378" s="23" t="str">
        <f>$E$26</f>
        <v>&gt;8 Cylinders</v>
      </c>
      <c r="F378" s="28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30"/>
      <c r="R378" s="2"/>
      <c r="S378" s="83"/>
      <c r="T378" s="23" t="str">
        <f>$E$26</f>
        <v>&gt;8 Cylinders</v>
      </c>
      <c r="U378" s="28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30"/>
      <c r="AG378" s="2"/>
      <c r="AH378" s="83"/>
      <c r="AI378" s="23" t="str">
        <f>$E$26</f>
        <v>&gt;8 Cylinders</v>
      </c>
      <c r="AJ378" s="4">
        <f t="shared" si="189"/>
        <v>0</v>
      </c>
      <c r="AK378" s="5">
        <f t="shared" si="178"/>
        <v>0</v>
      </c>
      <c r="AL378" s="5">
        <f t="shared" si="179"/>
        <v>0</v>
      </c>
      <c r="AM378" s="5">
        <f t="shared" si="180"/>
        <v>0</v>
      </c>
      <c r="AN378" s="5">
        <f t="shared" si="181"/>
        <v>0</v>
      </c>
      <c r="AO378" s="5">
        <f t="shared" si="182"/>
        <v>0</v>
      </c>
      <c r="AP378" s="5">
        <f t="shared" si="183"/>
        <v>0</v>
      </c>
      <c r="AQ378" s="5">
        <f t="shared" si="184"/>
        <v>0</v>
      </c>
      <c r="AR378" s="5">
        <f t="shared" si="185"/>
        <v>0</v>
      </c>
      <c r="AS378" s="5">
        <f t="shared" si="186"/>
        <v>0</v>
      </c>
      <c r="AT378" s="5">
        <f t="shared" si="187"/>
        <v>0</v>
      </c>
      <c r="AU378" s="6">
        <f t="shared" si="188"/>
        <v>0</v>
      </c>
    </row>
    <row r="379" spans="1:47" x14ac:dyDescent="0.25">
      <c r="A379" s="48">
        <f>CHK!G379</f>
        <v>0</v>
      </c>
      <c r="B379" s="48">
        <f>CHK!H379</f>
        <v>0</v>
      </c>
      <c r="C379" s="48" t="str">
        <f>CHK!I379</f>
        <v>OK</v>
      </c>
      <c r="D379" s="81" t="str">
        <f>$D$27</f>
        <v>Pickup &amp; Truck</v>
      </c>
      <c r="E379" s="23" t="str">
        <f>$E$27</f>
        <v>Upto 1 Ton</v>
      </c>
      <c r="F379" s="28"/>
      <c r="G379" s="29"/>
      <c r="H379" s="29"/>
      <c r="I379" s="29"/>
      <c r="J379" s="29"/>
      <c r="K379" s="29"/>
      <c r="L379" s="29"/>
      <c r="M379" s="29"/>
      <c r="N379" s="29"/>
      <c r="O379" s="29"/>
      <c r="P379" s="29"/>
      <c r="Q379" s="30"/>
      <c r="R379" s="2"/>
      <c r="S379" s="81" t="str">
        <f>$D$27</f>
        <v>Pickup &amp; Truck</v>
      </c>
      <c r="T379" s="23" t="str">
        <f>$E$27</f>
        <v>Upto 1 Ton</v>
      </c>
      <c r="U379" s="28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30"/>
      <c r="AG379" s="2"/>
      <c r="AH379" s="81" t="str">
        <f>$D$27</f>
        <v>Pickup &amp; Truck</v>
      </c>
      <c r="AI379" s="23" t="str">
        <f>$E$27</f>
        <v>Upto 1 Ton</v>
      </c>
      <c r="AJ379" s="4">
        <f t="shared" si="189"/>
        <v>0</v>
      </c>
      <c r="AK379" s="5">
        <f t="shared" si="178"/>
        <v>0</v>
      </c>
      <c r="AL379" s="5">
        <f t="shared" si="179"/>
        <v>0</v>
      </c>
      <c r="AM379" s="5">
        <f t="shared" si="180"/>
        <v>0</v>
      </c>
      <c r="AN379" s="5">
        <f t="shared" si="181"/>
        <v>0</v>
      </c>
      <c r="AO379" s="5">
        <f t="shared" si="182"/>
        <v>0</v>
      </c>
      <c r="AP379" s="5">
        <f t="shared" si="183"/>
        <v>0</v>
      </c>
      <c r="AQ379" s="5">
        <f t="shared" si="184"/>
        <v>0</v>
      </c>
      <c r="AR379" s="5">
        <f t="shared" si="185"/>
        <v>0</v>
      </c>
      <c r="AS379" s="5">
        <f t="shared" si="186"/>
        <v>0</v>
      </c>
      <c r="AT379" s="5">
        <f t="shared" si="187"/>
        <v>0</v>
      </c>
      <c r="AU379" s="6">
        <f t="shared" si="188"/>
        <v>0</v>
      </c>
    </row>
    <row r="380" spans="1:47" x14ac:dyDescent="0.25">
      <c r="A380" s="48">
        <f>CHK!G380</f>
        <v>0</v>
      </c>
      <c r="B380" s="48">
        <f>CHK!H380</f>
        <v>0</v>
      </c>
      <c r="C380" s="48" t="str">
        <f>CHK!I380</f>
        <v>OK</v>
      </c>
      <c r="D380" s="82"/>
      <c r="E380" s="23" t="str">
        <f>$E$28</f>
        <v>Upto 2 Ton</v>
      </c>
      <c r="F380" s="28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30"/>
      <c r="R380" s="2"/>
      <c r="S380" s="82"/>
      <c r="T380" s="23" t="str">
        <f>$E$28</f>
        <v>Upto 2 Ton</v>
      </c>
      <c r="U380" s="28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30"/>
      <c r="AG380" s="2"/>
      <c r="AH380" s="82"/>
      <c r="AI380" s="23" t="str">
        <f>$E$28</f>
        <v>Upto 2 Ton</v>
      </c>
      <c r="AJ380" s="4">
        <f t="shared" si="189"/>
        <v>0</v>
      </c>
      <c r="AK380" s="5">
        <f t="shared" si="178"/>
        <v>0</v>
      </c>
      <c r="AL380" s="5">
        <f t="shared" si="179"/>
        <v>0</v>
      </c>
      <c r="AM380" s="5">
        <f t="shared" si="180"/>
        <v>0</v>
      </c>
      <c r="AN380" s="5">
        <f t="shared" si="181"/>
        <v>0</v>
      </c>
      <c r="AO380" s="5">
        <f t="shared" si="182"/>
        <v>0</v>
      </c>
      <c r="AP380" s="5">
        <f t="shared" si="183"/>
        <v>0</v>
      </c>
      <c r="AQ380" s="5">
        <f t="shared" si="184"/>
        <v>0</v>
      </c>
      <c r="AR380" s="5">
        <f t="shared" si="185"/>
        <v>0</v>
      </c>
      <c r="AS380" s="5">
        <f t="shared" si="186"/>
        <v>0</v>
      </c>
      <c r="AT380" s="5">
        <f t="shared" si="187"/>
        <v>0</v>
      </c>
      <c r="AU380" s="6">
        <f t="shared" si="188"/>
        <v>0</v>
      </c>
    </row>
    <row r="381" spans="1:47" x14ac:dyDescent="0.25">
      <c r="A381" s="48">
        <f>CHK!G381</f>
        <v>0</v>
      </c>
      <c r="B381" s="48">
        <f>CHK!H381</f>
        <v>0</v>
      </c>
      <c r="C381" s="48" t="str">
        <f>CHK!I381</f>
        <v>OK</v>
      </c>
      <c r="D381" s="82"/>
      <c r="E381" s="23" t="str">
        <f>$E$29</f>
        <v>Upto 3 Ton</v>
      </c>
      <c r="F381" s="28"/>
      <c r="G381" s="29"/>
      <c r="H381" s="29"/>
      <c r="I381" s="29"/>
      <c r="J381" s="29"/>
      <c r="K381" s="29"/>
      <c r="L381" s="29"/>
      <c r="M381" s="29"/>
      <c r="N381" s="29"/>
      <c r="O381" s="29"/>
      <c r="P381" s="29"/>
      <c r="Q381" s="30"/>
      <c r="R381" s="2"/>
      <c r="S381" s="82"/>
      <c r="T381" s="23" t="str">
        <f>$E$29</f>
        <v>Upto 3 Ton</v>
      </c>
      <c r="U381" s="28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30"/>
      <c r="AG381" s="2"/>
      <c r="AH381" s="82"/>
      <c r="AI381" s="23" t="str">
        <f>$E$29</f>
        <v>Upto 3 Ton</v>
      </c>
      <c r="AJ381" s="4">
        <f t="shared" si="189"/>
        <v>0</v>
      </c>
      <c r="AK381" s="5">
        <f t="shared" si="178"/>
        <v>0</v>
      </c>
      <c r="AL381" s="5">
        <f t="shared" si="179"/>
        <v>0</v>
      </c>
      <c r="AM381" s="5">
        <f t="shared" si="180"/>
        <v>0</v>
      </c>
      <c r="AN381" s="5">
        <f t="shared" si="181"/>
        <v>0</v>
      </c>
      <c r="AO381" s="5">
        <f t="shared" si="182"/>
        <v>0</v>
      </c>
      <c r="AP381" s="5">
        <f t="shared" si="183"/>
        <v>0</v>
      </c>
      <c r="AQ381" s="5">
        <f t="shared" si="184"/>
        <v>0</v>
      </c>
      <c r="AR381" s="5">
        <f t="shared" si="185"/>
        <v>0</v>
      </c>
      <c r="AS381" s="5">
        <f t="shared" si="186"/>
        <v>0</v>
      </c>
      <c r="AT381" s="5">
        <f t="shared" si="187"/>
        <v>0</v>
      </c>
      <c r="AU381" s="6">
        <f t="shared" si="188"/>
        <v>0</v>
      </c>
    </row>
    <row r="382" spans="1:47" x14ac:dyDescent="0.25">
      <c r="A382" s="48">
        <f>CHK!G382</f>
        <v>0</v>
      </c>
      <c r="B382" s="48">
        <f>CHK!H382</f>
        <v>0</v>
      </c>
      <c r="C382" s="48" t="str">
        <f>CHK!I382</f>
        <v>OK</v>
      </c>
      <c r="D382" s="82"/>
      <c r="E382" s="23" t="str">
        <f>$E$30</f>
        <v>Upto 5 Ton</v>
      </c>
      <c r="F382" s="28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30"/>
      <c r="R382" s="2"/>
      <c r="S382" s="82"/>
      <c r="T382" s="23" t="str">
        <f>$E$30</f>
        <v>Upto 5 Ton</v>
      </c>
      <c r="U382" s="28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30"/>
      <c r="AG382" s="2"/>
      <c r="AH382" s="82"/>
      <c r="AI382" s="23" t="str">
        <f>$E$30</f>
        <v>Upto 5 Ton</v>
      </c>
      <c r="AJ382" s="4">
        <f t="shared" si="189"/>
        <v>0</v>
      </c>
      <c r="AK382" s="5">
        <f t="shared" si="178"/>
        <v>0</v>
      </c>
      <c r="AL382" s="5">
        <f t="shared" si="179"/>
        <v>0</v>
      </c>
      <c r="AM382" s="5">
        <f t="shared" si="180"/>
        <v>0</v>
      </c>
      <c r="AN382" s="5">
        <f t="shared" si="181"/>
        <v>0</v>
      </c>
      <c r="AO382" s="5">
        <f t="shared" si="182"/>
        <v>0</v>
      </c>
      <c r="AP382" s="5">
        <f t="shared" si="183"/>
        <v>0</v>
      </c>
      <c r="AQ382" s="5">
        <f t="shared" si="184"/>
        <v>0</v>
      </c>
      <c r="AR382" s="5">
        <f t="shared" si="185"/>
        <v>0</v>
      </c>
      <c r="AS382" s="5">
        <f t="shared" si="186"/>
        <v>0</v>
      </c>
      <c r="AT382" s="5">
        <f t="shared" si="187"/>
        <v>0</v>
      </c>
      <c r="AU382" s="6">
        <f t="shared" si="188"/>
        <v>0</v>
      </c>
    </row>
    <row r="383" spans="1:47" x14ac:dyDescent="0.25">
      <c r="A383" s="48">
        <f>CHK!G383</f>
        <v>0</v>
      </c>
      <c r="B383" s="48">
        <f>CHK!H383</f>
        <v>0</v>
      </c>
      <c r="C383" s="48" t="str">
        <f>CHK!I383</f>
        <v>OK</v>
      </c>
      <c r="D383" s="82"/>
      <c r="E383" s="23" t="str">
        <f>$E$31</f>
        <v>Upto 7 Ton</v>
      </c>
      <c r="F383" s="28"/>
      <c r="G383" s="29"/>
      <c r="H383" s="29"/>
      <c r="I383" s="29"/>
      <c r="J383" s="29"/>
      <c r="K383" s="29"/>
      <c r="L383" s="29"/>
      <c r="M383" s="29"/>
      <c r="N383" s="29"/>
      <c r="O383" s="29"/>
      <c r="P383" s="29"/>
      <c r="Q383" s="30"/>
      <c r="R383" s="2"/>
      <c r="S383" s="82"/>
      <c r="T383" s="23" t="str">
        <f>$E$31</f>
        <v>Upto 7 Ton</v>
      </c>
      <c r="U383" s="28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30"/>
      <c r="AG383" s="2"/>
      <c r="AH383" s="82"/>
      <c r="AI383" s="23" t="str">
        <f>$E$31</f>
        <v>Upto 7 Ton</v>
      </c>
      <c r="AJ383" s="4">
        <f t="shared" si="189"/>
        <v>0</v>
      </c>
      <c r="AK383" s="5">
        <f t="shared" si="178"/>
        <v>0</v>
      </c>
      <c r="AL383" s="5">
        <f t="shared" si="179"/>
        <v>0</v>
      </c>
      <c r="AM383" s="5">
        <f t="shared" si="180"/>
        <v>0</v>
      </c>
      <c r="AN383" s="5">
        <f t="shared" si="181"/>
        <v>0</v>
      </c>
      <c r="AO383" s="5">
        <f t="shared" si="182"/>
        <v>0</v>
      </c>
      <c r="AP383" s="5">
        <f t="shared" si="183"/>
        <v>0</v>
      </c>
      <c r="AQ383" s="5">
        <f t="shared" si="184"/>
        <v>0</v>
      </c>
      <c r="AR383" s="5">
        <f t="shared" si="185"/>
        <v>0</v>
      </c>
      <c r="AS383" s="5">
        <f t="shared" si="186"/>
        <v>0</v>
      </c>
      <c r="AT383" s="5">
        <f t="shared" si="187"/>
        <v>0</v>
      </c>
      <c r="AU383" s="6">
        <f t="shared" si="188"/>
        <v>0</v>
      </c>
    </row>
    <row r="384" spans="1:47" x14ac:dyDescent="0.25">
      <c r="A384" s="48">
        <f>CHK!G384</f>
        <v>0</v>
      </c>
      <c r="B384" s="48">
        <f>CHK!H384</f>
        <v>0</v>
      </c>
      <c r="C384" s="48" t="str">
        <f>CHK!I384</f>
        <v>OK</v>
      </c>
      <c r="D384" s="82"/>
      <c r="E384" s="23" t="str">
        <f>$E$32</f>
        <v>Upto 10 Ton</v>
      </c>
      <c r="F384" s="28"/>
      <c r="G384" s="29"/>
      <c r="H384" s="29"/>
      <c r="I384" s="29"/>
      <c r="J384" s="29"/>
      <c r="K384" s="29"/>
      <c r="L384" s="29"/>
      <c r="M384" s="29"/>
      <c r="N384" s="29"/>
      <c r="O384" s="29"/>
      <c r="P384" s="29"/>
      <c r="Q384" s="30"/>
      <c r="R384" s="2"/>
      <c r="S384" s="82"/>
      <c r="T384" s="23" t="str">
        <f>$E$32</f>
        <v>Upto 10 Ton</v>
      </c>
      <c r="U384" s="28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30"/>
      <c r="AG384" s="2"/>
      <c r="AH384" s="82"/>
      <c r="AI384" s="23" t="str">
        <f>$E$32</f>
        <v>Upto 10 Ton</v>
      </c>
      <c r="AJ384" s="4">
        <f t="shared" si="189"/>
        <v>0</v>
      </c>
      <c r="AK384" s="5">
        <f t="shared" si="178"/>
        <v>0</v>
      </c>
      <c r="AL384" s="5">
        <f t="shared" si="179"/>
        <v>0</v>
      </c>
      <c r="AM384" s="5">
        <f t="shared" si="180"/>
        <v>0</v>
      </c>
      <c r="AN384" s="5">
        <f t="shared" si="181"/>
        <v>0</v>
      </c>
      <c r="AO384" s="5">
        <f t="shared" si="182"/>
        <v>0</v>
      </c>
      <c r="AP384" s="5">
        <f t="shared" si="183"/>
        <v>0</v>
      </c>
      <c r="AQ384" s="5">
        <f t="shared" si="184"/>
        <v>0</v>
      </c>
      <c r="AR384" s="5">
        <f t="shared" si="185"/>
        <v>0</v>
      </c>
      <c r="AS384" s="5">
        <f t="shared" si="186"/>
        <v>0</v>
      </c>
      <c r="AT384" s="5">
        <f t="shared" si="187"/>
        <v>0</v>
      </c>
      <c r="AU384" s="6">
        <f t="shared" si="188"/>
        <v>0</v>
      </c>
    </row>
    <row r="385" spans="1:47" x14ac:dyDescent="0.25">
      <c r="A385" s="48">
        <f>CHK!G385</f>
        <v>0</v>
      </c>
      <c r="B385" s="48">
        <f>CHK!H385</f>
        <v>0</v>
      </c>
      <c r="C385" s="48" t="str">
        <f>CHK!I385</f>
        <v>OK</v>
      </c>
      <c r="D385" s="83"/>
      <c r="E385" s="23" t="str">
        <f>$E$33</f>
        <v>More Than 10 ton</v>
      </c>
      <c r="F385" s="28"/>
      <c r="G385" s="29"/>
      <c r="H385" s="29"/>
      <c r="I385" s="29"/>
      <c r="J385" s="29"/>
      <c r="K385" s="29"/>
      <c r="L385" s="29"/>
      <c r="M385" s="29"/>
      <c r="N385" s="29"/>
      <c r="O385" s="29"/>
      <c r="P385" s="29"/>
      <c r="Q385" s="30"/>
      <c r="R385" s="2"/>
      <c r="S385" s="83"/>
      <c r="T385" s="23" t="str">
        <f>$E$33</f>
        <v>More Than 10 ton</v>
      </c>
      <c r="U385" s="28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30"/>
      <c r="AG385" s="2"/>
      <c r="AH385" s="83"/>
      <c r="AI385" s="23" t="str">
        <f>$E$33</f>
        <v>More Than 10 ton</v>
      </c>
      <c r="AJ385" s="4">
        <f t="shared" si="189"/>
        <v>0</v>
      </c>
      <c r="AK385" s="5">
        <f t="shared" si="178"/>
        <v>0</v>
      </c>
      <c r="AL385" s="5">
        <f t="shared" si="179"/>
        <v>0</v>
      </c>
      <c r="AM385" s="5">
        <f t="shared" si="180"/>
        <v>0</v>
      </c>
      <c r="AN385" s="5">
        <f t="shared" si="181"/>
        <v>0</v>
      </c>
      <c r="AO385" s="5">
        <f t="shared" si="182"/>
        <v>0</v>
      </c>
      <c r="AP385" s="5">
        <f t="shared" si="183"/>
        <v>0</v>
      </c>
      <c r="AQ385" s="5">
        <f t="shared" si="184"/>
        <v>0</v>
      </c>
      <c r="AR385" s="5">
        <f t="shared" si="185"/>
        <v>0</v>
      </c>
      <c r="AS385" s="5">
        <f t="shared" si="186"/>
        <v>0</v>
      </c>
      <c r="AT385" s="5">
        <f t="shared" si="187"/>
        <v>0</v>
      </c>
      <c r="AU385" s="6">
        <f t="shared" si="188"/>
        <v>0</v>
      </c>
    </row>
    <row r="386" spans="1:47" ht="15.75" customHeight="1" x14ac:dyDescent="0.25">
      <c r="A386" s="48">
        <f>CHK!G386</f>
        <v>0</v>
      </c>
      <c r="B386" s="48">
        <f>CHK!H386</f>
        <v>0</v>
      </c>
      <c r="C386" s="48" t="str">
        <f>CHK!I386</f>
        <v>OK</v>
      </c>
      <c r="D386" s="81" t="str">
        <f>$D$34</f>
        <v>Trailer, Water and Fuel Tanker</v>
      </c>
      <c r="E386" s="23" t="str">
        <f>$E$34</f>
        <v>Trailer</v>
      </c>
      <c r="F386" s="28"/>
      <c r="G386" s="29"/>
      <c r="H386" s="29"/>
      <c r="I386" s="29"/>
      <c r="J386" s="29"/>
      <c r="K386" s="29"/>
      <c r="L386" s="29"/>
      <c r="M386" s="29"/>
      <c r="N386" s="29"/>
      <c r="O386" s="29"/>
      <c r="P386" s="29"/>
      <c r="Q386" s="30"/>
      <c r="R386" s="2"/>
      <c r="S386" s="81" t="str">
        <f>$D$34</f>
        <v>Trailer, Water and Fuel Tanker</v>
      </c>
      <c r="T386" s="23" t="str">
        <f>$E$34</f>
        <v>Trailer</v>
      </c>
      <c r="U386" s="28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30"/>
      <c r="AG386" s="2"/>
      <c r="AH386" s="81" t="str">
        <f>$D$34</f>
        <v>Trailer, Water and Fuel Tanker</v>
      </c>
      <c r="AI386" s="23" t="str">
        <f>$E$34</f>
        <v>Trailer</v>
      </c>
      <c r="AJ386" s="4">
        <f t="shared" si="189"/>
        <v>0</v>
      </c>
      <c r="AK386" s="5">
        <f t="shared" si="178"/>
        <v>0</v>
      </c>
      <c r="AL386" s="5">
        <f t="shared" si="179"/>
        <v>0</v>
      </c>
      <c r="AM386" s="5">
        <f t="shared" si="180"/>
        <v>0</v>
      </c>
      <c r="AN386" s="5">
        <f t="shared" si="181"/>
        <v>0</v>
      </c>
      <c r="AO386" s="5">
        <f t="shared" si="182"/>
        <v>0</v>
      </c>
      <c r="AP386" s="5">
        <f t="shared" si="183"/>
        <v>0</v>
      </c>
      <c r="AQ386" s="5">
        <f t="shared" si="184"/>
        <v>0</v>
      </c>
      <c r="AR386" s="5">
        <f t="shared" si="185"/>
        <v>0</v>
      </c>
      <c r="AS386" s="5">
        <f t="shared" si="186"/>
        <v>0</v>
      </c>
      <c r="AT386" s="5">
        <f t="shared" si="187"/>
        <v>0</v>
      </c>
      <c r="AU386" s="6">
        <f t="shared" si="188"/>
        <v>0</v>
      </c>
    </row>
    <row r="387" spans="1:47" x14ac:dyDescent="0.25">
      <c r="A387" s="48">
        <f>CHK!G387</f>
        <v>0</v>
      </c>
      <c r="B387" s="48">
        <f>CHK!H387</f>
        <v>0</v>
      </c>
      <c r="C387" s="48" t="str">
        <f>CHK!I387</f>
        <v>OK</v>
      </c>
      <c r="D387" s="82"/>
      <c r="E387" s="23" t="str">
        <f>$E$35</f>
        <v>Water Tanker Under 2000 Gallon</v>
      </c>
      <c r="F387" s="28"/>
      <c r="G387" s="29"/>
      <c r="H387" s="29"/>
      <c r="I387" s="29"/>
      <c r="J387" s="29"/>
      <c r="K387" s="29"/>
      <c r="L387" s="29"/>
      <c r="M387" s="29"/>
      <c r="N387" s="29"/>
      <c r="O387" s="29"/>
      <c r="P387" s="29"/>
      <c r="Q387" s="30"/>
      <c r="R387" s="2"/>
      <c r="S387" s="82"/>
      <c r="T387" s="23" t="str">
        <f>$E$35</f>
        <v>Water Tanker Under 2000 Gallon</v>
      </c>
      <c r="U387" s="28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30"/>
      <c r="AG387" s="2"/>
      <c r="AH387" s="82"/>
      <c r="AI387" s="23" t="str">
        <f>$E$35</f>
        <v>Water Tanker Under 2000 Gallon</v>
      </c>
      <c r="AJ387" s="4">
        <f t="shared" si="189"/>
        <v>0</v>
      </c>
      <c r="AK387" s="5">
        <f t="shared" si="178"/>
        <v>0</v>
      </c>
      <c r="AL387" s="5">
        <f t="shared" si="179"/>
        <v>0</v>
      </c>
      <c r="AM387" s="5">
        <f t="shared" si="180"/>
        <v>0</v>
      </c>
      <c r="AN387" s="5">
        <f t="shared" si="181"/>
        <v>0</v>
      </c>
      <c r="AO387" s="5">
        <f t="shared" si="182"/>
        <v>0</v>
      </c>
      <c r="AP387" s="5">
        <f t="shared" si="183"/>
        <v>0</v>
      </c>
      <c r="AQ387" s="5">
        <f t="shared" si="184"/>
        <v>0</v>
      </c>
      <c r="AR387" s="5">
        <f t="shared" si="185"/>
        <v>0</v>
      </c>
      <c r="AS387" s="5">
        <f t="shared" si="186"/>
        <v>0</v>
      </c>
      <c r="AT387" s="5">
        <f t="shared" si="187"/>
        <v>0</v>
      </c>
      <c r="AU387" s="6">
        <f t="shared" si="188"/>
        <v>0</v>
      </c>
    </row>
    <row r="388" spans="1:47" x14ac:dyDescent="0.25">
      <c r="A388" s="48">
        <f>CHK!G388</f>
        <v>0</v>
      </c>
      <c r="B388" s="48">
        <f>CHK!H388</f>
        <v>0</v>
      </c>
      <c r="C388" s="48" t="str">
        <f>CHK!I388</f>
        <v>OK</v>
      </c>
      <c r="D388" s="82"/>
      <c r="E388" s="23" t="str">
        <f>$E$36</f>
        <v>Water Tanker 2000-5000</v>
      </c>
      <c r="F388" s="28"/>
      <c r="G388" s="29"/>
      <c r="H388" s="29"/>
      <c r="I388" s="29"/>
      <c r="J388" s="29"/>
      <c r="K388" s="29"/>
      <c r="L388" s="29"/>
      <c r="M388" s="29"/>
      <c r="N388" s="29"/>
      <c r="O388" s="29"/>
      <c r="P388" s="29"/>
      <c r="Q388" s="30"/>
      <c r="R388" s="2"/>
      <c r="S388" s="82"/>
      <c r="T388" s="23" t="str">
        <f>$E$36</f>
        <v>Water Tanker 2000-5000</v>
      </c>
      <c r="U388" s="28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30"/>
      <c r="AG388" s="2"/>
      <c r="AH388" s="82"/>
      <c r="AI388" s="23" t="str">
        <f>$E$36</f>
        <v>Water Tanker 2000-5000</v>
      </c>
      <c r="AJ388" s="4">
        <f t="shared" si="189"/>
        <v>0</v>
      </c>
      <c r="AK388" s="5">
        <f t="shared" si="178"/>
        <v>0</v>
      </c>
      <c r="AL388" s="5">
        <f t="shared" si="179"/>
        <v>0</v>
      </c>
      <c r="AM388" s="5">
        <f t="shared" si="180"/>
        <v>0</v>
      </c>
      <c r="AN388" s="5">
        <f t="shared" si="181"/>
        <v>0</v>
      </c>
      <c r="AO388" s="5">
        <f t="shared" si="182"/>
        <v>0</v>
      </c>
      <c r="AP388" s="5">
        <f t="shared" si="183"/>
        <v>0</v>
      </c>
      <c r="AQ388" s="5">
        <f t="shared" si="184"/>
        <v>0</v>
      </c>
      <c r="AR388" s="5">
        <f t="shared" si="185"/>
        <v>0</v>
      </c>
      <c r="AS388" s="5">
        <f t="shared" si="186"/>
        <v>0</v>
      </c>
      <c r="AT388" s="5">
        <f t="shared" si="187"/>
        <v>0</v>
      </c>
      <c r="AU388" s="6">
        <f t="shared" si="188"/>
        <v>0</v>
      </c>
    </row>
    <row r="389" spans="1:47" x14ac:dyDescent="0.25">
      <c r="A389" s="48">
        <f>CHK!G389</f>
        <v>0</v>
      </c>
      <c r="B389" s="48">
        <f>CHK!H389</f>
        <v>0</v>
      </c>
      <c r="C389" s="48" t="str">
        <f>CHK!I389</f>
        <v>OK</v>
      </c>
      <c r="D389" s="82"/>
      <c r="E389" s="23" t="str">
        <f>$E$37</f>
        <v>Water Tanker Trailer</v>
      </c>
      <c r="F389" s="28"/>
      <c r="G389" s="29"/>
      <c r="H389" s="29"/>
      <c r="I389" s="29"/>
      <c r="J389" s="29"/>
      <c r="K389" s="29"/>
      <c r="L389" s="29"/>
      <c r="M389" s="29"/>
      <c r="N389" s="29"/>
      <c r="O389" s="29"/>
      <c r="P389" s="29"/>
      <c r="Q389" s="30"/>
      <c r="R389" s="2"/>
      <c r="S389" s="82"/>
      <c r="T389" s="23" t="str">
        <f>$E$37</f>
        <v>Water Tanker Trailer</v>
      </c>
      <c r="U389" s="28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30"/>
      <c r="AG389" s="2"/>
      <c r="AH389" s="82"/>
      <c r="AI389" s="23" t="str">
        <f>$E$37</f>
        <v>Water Tanker Trailer</v>
      </c>
      <c r="AJ389" s="4">
        <f t="shared" si="189"/>
        <v>0</v>
      </c>
      <c r="AK389" s="5">
        <f t="shared" si="178"/>
        <v>0</v>
      </c>
      <c r="AL389" s="5">
        <f t="shared" si="179"/>
        <v>0</v>
      </c>
      <c r="AM389" s="5">
        <f t="shared" si="180"/>
        <v>0</v>
      </c>
      <c r="AN389" s="5">
        <f t="shared" si="181"/>
        <v>0</v>
      </c>
      <c r="AO389" s="5">
        <f t="shared" si="182"/>
        <v>0</v>
      </c>
      <c r="AP389" s="5">
        <f t="shared" si="183"/>
        <v>0</v>
      </c>
      <c r="AQ389" s="5">
        <f t="shared" si="184"/>
        <v>0</v>
      </c>
      <c r="AR389" s="5">
        <f t="shared" si="185"/>
        <v>0</v>
      </c>
      <c r="AS389" s="5">
        <f t="shared" si="186"/>
        <v>0</v>
      </c>
      <c r="AT389" s="5">
        <f t="shared" si="187"/>
        <v>0</v>
      </c>
      <c r="AU389" s="6">
        <f t="shared" si="188"/>
        <v>0</v>
      </c>
    </row>
    <row r="390" spans="1:47" x14ac:dyDescent="0.25">
      <c r="A390" s="48">
        <f>CHK!G390</f>
        <v>0</v>
      </c>
      <c r="B390" s="48">
        <f>CHK!H390</f>
        <v>0</v>
      </c>
      <c r="C390" s="48" t="str">
        <f>CHK!I390</f>
        <v>OK</v>
      </c>
      <c r="D390" s="82"/>
      <c r="E390" s="23" t="str">
        <f>$E$38</f>
        <v>Fuel Tanker upto 2500 Galloons</v>
      </c>
      <c r="F390" s="28"/>
      <c r="G390" s="29"/>
      <c r="H390" s="29"/>
      <c r="I390" s="29"/>
      <c r="J390" s="29"/>
      <c r="K390" s="29"/>
      <c r="L390" s="29"/>
      <c r="M390" s="29"/>
      <c r="N390" s="29"/>
      <c r="O390" s="29"/>
      <c r="P390" s="29"/>
      <c r="Q390" s="30"/>
      <c r="R390" s="2"/>
      <c r="S390" s="82"/>
      <c r="T390" s="23" t="str">
        <f>$E$38</f>
        <v>Fuel Tanker upto 2500 Galloons</v>
      </c>
      <c r="U390" s="28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30"/>
      <c r="AG390" s="2"/>
      <c r="AH390" s="82"/>
      <c r="AI390" s="23" t="str">
        <f>$E$38</f>
        <v>Fuel Tanker upto 2500 Galloons</v>
      </c>
      <c r="AJ390" s="4">
        <f t="shared" si="189"/>
        <v>0</v>
      </c>
      <c r="AK390" s="5">
        <f t="shared" si="178"/>
        <v>0</v>
      </c>
      <c r="AL390" s="5">
        <f t="shared" si="179"/>
        <v>0</v>
      </c>
      <c r="AM390" s="5">
        <f t="shared" si="180"/>
        <v>0</v>
      </c>
      <c r="AN390" s="5">
        <f t="shared" si="181"/>
        <v>0</v>
      </c>
      <c r="AO390" s="5">
        <f t="shared" si="182"/>
        <v>0</v>
      </c>
      <c r="AP390" s="5">
        <f t="shared" si="183"/>
        <v>0</v>
      </c>
      <c r="AQ390" s="5">
        <f t="shared" si="184"/>
        <v>0</v>
      </c>
      <c r="AR390" s="5">
        <f t="shared" si="185"/>
        <v>0</v>
      </c>
      <c r="AS390" s="5">
        <f t="shared" si="186"/>
        <v>0</v>
      </c>
      <c r="AT390" s="5">
        <f t="shared" si="187"/>
        <v>0</v>
      </c>
      <c r="AU390" s="6">
        <f t="shared" si="188"/>
        <v>0</v>
      </c>
    </row>
    <row r="391" spans="1:47" x14ac:dyDescent="0.25">
      <c r="A391" s="48">
        <f>CHK!G391</f>
        <v>0</v>
      </c>
      <c r="B391" s="48">
        <f>CHK!H391</f>
        <v>0</v>
      </c>
      <c r="C391" s="48" t="str">
        <f>CHK!I391</f>
        <v>OK</v>
      </c>
      <c r="D391" s="83"/>
      <c r="E391" s="23" t="str">
        <f>$E$39</f>
        <v>Fuel Tanker above 2500 Galloons</v>
      </c>
      <c r="F391" s="28"/>
      <c r="G391" s="29"/>
      <c r="H391" s="29"/>
      <c r="I391" s="29"/>
      <c r="J391" s="29"/>
      <c r="K391" s="29"/>
      <c r="L391" s="29"/>
      <c r="M391" s="29"/>
      <c r="N391" s="29"/>
      <c r="O391" s="29"/>
      <c r="P391" s="29"/>
      <c r="Q391" s="30"/>
      <c r="R391" s="2"/>
      <c r="S391" s="83"/>
      <c r="T391" s="23" t="str">
        <f>$E$39</f>
        <v>Fuel Tanker above 2500 Galloons</v>
      </c>
      <c r="U391" s="28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30"/>
      <c r="AG391" s="2"/>
      <c r="AH391" s="83"/>
      <c r="AI391" s="23" t="str">
        <f>$E$39</f>
        <v>Fuel Tanker above 2500 Galloons</v>
      </c>
      <c r="AJ391" s="4">
        <f t="shared" si="189"/>
        <v>0</v>
      </c>
      <c r="AK391" s="5">
        <f t="shared" si="178"/>
        <v>0</v>
      </c>
      <c r="AL391" s="5">
        <f t="shared" si="179"/>
        <v>0</v>
      </c>
      <c r="AM391" s="5">
        <f t="shared" si="180"/>
        <v>0</v>
      </c>
      <c r="AN391" s="5">
        <f t="shared" si="181"/>
        <v>0</v>
      </c>
      <c r="AO391" s="5">
        <f t="shared" si="182"/>
        <v>0</v>
      </c>
      <c r="AP391" s="5">
        <f t="shared" si="183"/>
        <v>0</v>
      </c>
      <c r="AQ391" s="5">
        <f t="shared" si="184"/>
        <v>0</v>
      </c>
      <c r="AR391" s="5">
        <f t="shared" si="185"/>
        <v>0</v>
      </c>
      <c r="AS391" s="5">
        <f t="shared" si="186"/>
        <v>0</v>
      </c>
      <c r="AT391" s="5">
        <f t="shared" si="187"/>
        <v>0</v>
      </c>
      <c r="AU391" s="6">
        <f t="shared" si="188"/>
        <v>0</v>
      </c>
    </row>
    <row r="392" spans="1:47" x14ac:dyDescent="0.25">
      <c r="A392" s="48">
        <f>CHK!G392</f>
        <v>0</v>
      </c>
      <c r="B392" s="48">
        <f>CHK!H392</f>
        <v>0</v>
      </c>
      <c r="C392" s="48" t="str">
        <f>CHK!I392</f>
        <v>OK</v>
      </c>
      <c r="D392" s="81" t="str">
        <f>$D$40</f>
        <v>Buses</v>
      </c>
      <c r="E392" s="23" t="str">
        <f>$E$40</f>
        <v>14 passengers</v>
      </c>
      <c r="F392" s="28"/>
      <c r="G392" s="29"/>
      <c r="H392" s="29"/>
      <c r="I392" s="29"/>
      <c r="J392" s="29"/>
      <c r="K392" s="29"/>
      <c r="L392" s="29"/>
      <c r="M392" s="29"/>
      <c r="N392" s="29"/>
      <c r="O392" s="29"/>
      <c r="P392" s="29"/>
      <c r="Q392" s="30"/>
      <c r="R392" s="2"/>
      <c r="S392" s="81" t="str">
        <f>$D$40</f>
        <v>Buses</v>
      </c>
      <c r="T392" s="23" t="str">
        <f>$E$40</f>
        <v>14 passengers</v>
      </c>
      <c r="U392" s="28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30"/>
      <c r="AG392" s="2"/>
      <c r="AH392" s="81" t="str">
        <f>$D$40</f>
        <v>Buses</v>
      </c>
      <c r="AI392" s="23" t="str">
        <f>$E$40</f>
        <v>14 passengers</v>
      </c>
      <c r="AJ392" s="4">
        <f t="shared" si="189"/>
        <v>0</v>
      </c>
      <c r="AK392" s="5">
        <f t="shared" si="178"/>
        <v>0</v>
      </c>
      <c r="AL392" s="5">
        <f t="shared" si="179"/>
        <v>0</v>
      </c>
      <c r="AM392" s="5">
        <f t="shared" si="180"/>
        <v>0</v>
      </c>
      <c r="AN392" s="5">
        <f t="shared" si="181"/>
        <v>0</v>
      </c>
      <c r="AO392" s="5">
        <f t="shared" si="182"/>
        <v>0</v>
      </c>
      <c r="AP392" s="5">
        <f t="shared" si="183"/>
        <v>0</v>
      </c>
      <c r="AQ392" s="5">
        <f t="shared" si="184"/>
        <v>0</v>
      </c>
      <c r="AR392" s="5">
        <f t="shared" si="185"/>
        <v>0</v>
      </c>
      <c r="AS392" s="5">
        <f t="shared" si="186"/>
        <v>0</v>
      </c>
      <c r="AT392" s="5">
        <f t="shared" si="187"/>
        <v>0</v>
      </c>
      <c r="AU392" s="6">
        <f t="shared" si="188"/>
        <v>0</v>
      </c>
    </row>
    <row r="393" spans="1:47" x14ac:dyDescent="0.25">
      <c r="A393" s="48">
        <f>CHK!G393</f>
        <v>0</v>
      </c>
      <c r="B393" s="48">
        <f>CHK!H393</f>
        <v>0</v>
      </c>
      <c r="C393" s="48" t="str">
        <f>CHK!I393</f>
        <v>OK</v>
      </c>
      <c r="D393" s="82"/>
      <c r="E393" s="23" t="str">
        <f>$E$41</f>
        <v>26 passengers</v>
      </c>
      <c r="F393" s="28"/>
      <c r="G393" s="29"/>
      <c r="H393" s="29"/>
      <c r="I393" s="29"/>
      <c r="J393" s="29"/>
      <c r="K393" s="29"/>
      <c r="L393" s="29"/>
      <c r="M393" s="29"/>
      <c r="N393" s="29"/>
      <c r="O393" s="29"/>
      <c r="P393" s="29"/>
      <c r="Q393" s="30"/>
      <c r="R393" s="2"/>
      <c r="S393" s="82"/>
      <c r="T393" s="23" t="str">
        <f>$E$41</f>
        <v>26 passengers</v>
      </c>
      <c r="U393" s="28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30"/>
      <c r="AG393" s="2"/>
      <c r="AH393" s="82"/>
      <c r="AI393" s="23" t="str">
        <f>$E$41</f>
        <v>26 passengers</v>
      </c>
      <c r="AJ393" s="4">
        <f t="shared" si="189"/>
        <v>0</v>
      </c>
      <c r="AK393" s="5">
        <f t="shared" si="178"/>
        <v>0</v>
      </c>
      <c r="AL393" s="5">
        <f t="shared" si="179"/>
        <v>0</v>
      </c>
      <c r="AM393" s="5">
        <f t="shared" si="180"/>
        <v>0</v>
      </c>
      <c r="AN393" s="5">
        <f t="shared" si="181"/>
        <v>0</v>
      </c>
      <c r="AO393" s="5">
        <f t="shared" si="182"/>
        <v>0</v>
      </c>
      <c r="AP393" s="5">
        <f t="shared" si="183"/>
        <v>0</v>
      </c>
      <c r="AQ393" s="5">
        <f t="shared" si="184"/>
        <v>0</v>
      </c>
      <c r="AR393" s="5">
        <f t="shared" si="185"/>
        <v>0</v>
      </c>
      <c r="AS393" s="5">
        <f t="shared" si="186"/>
        <v>0</v>
      </c>
      <c r="AT393" s="5">
        <f t="shared" si="187"/>
        <v>0</v>
      </c>
      <c r="AU393" s="6">
        <f t="shared" si="188"/>
        <v>0</v>
      </c>
    </row>
    <row r="394" spans="1:47" x14ac:dyDescent="0.25">
      <c r="A394" s="48">
        <f>CHK!G394</f>
        <v>0</v>
      </c>
      <c r="B394" s="48">
        <f>CHK!H394</f>
        <v>0</v>
      </c>
      <c r="C394" s="48" t="str">
        <f>CHK!I394</f>
        <v>OK</v>
      </c>
      <c r="D394" s="82"/>
      <c r="E394" s="23" t="str">
        <f>$E$42</f>
        <v>56 passengers</v>
      </c>
      <c r="F394" s="28"/>
      <c r="G394" s="29"/>
      <c r="H394" s="29"/>
      <c r="I394" s="29"/>
      <c r="J394" s="29"/>
      <c r="K394" s="29"/>
      <c r="L394" s="29"/>
      <c r="M394" s="29"/>
      <c r="N394" s="29"/>
      <c r="O394" s="29"/>
      <c r="P394" s="29"/>
      <c r="Q394" s="30"/>
      <c r="R394" s="2"/>
      <c r="S394" s="82"/>
      <c r="T394" s="23" t="str">
        <f>$E$42</f>
        <v>56 passengers</v>
      </c>
      <c r="U394" s="28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30"/>
      <c r="AG394" s="2"/>
      <c r="AH394" s="82"/>
      <c r="AI394" s="23" t="str">
        <f>$E$42</f>
        <v>56 passengers</v>
      </c>
      <c r="AJ394" s="4">
        <f t="shared" si="189"/>
        <v>0</v>
      </c>
      <c r="AK394" s="5">
        <f t="shared" si="178"/>
        <v>0</v>
      </c>
      <c r="AL394" s="5">
        <f t="shared" si="179"/>
        <v>0</v>
      </c>
      <c r="AM394" s="5">
        <f t="shared" si="180"/>
        <v>0</v>
      </c>
      <c r="AN394" s="5">
        <f t="shared" si="181"/>
        <v>0</v>
      </c>
      <c r="AO394" s="5">
        <f t="shared" si="182"/>
        <v>0</v>
      </c>
      <c r="AP394" s="5">
        <f t="shared" si="183"/>
        <v>0</v>
      </c>
      <c r="AQ394" s="5">
        <f t="shared" si="184"/>
        <v>0</v>
      </c>
      <c r="AR394" s="5">
        <f t="shared" si="185"/>
        <v>0</v>
      </c>
      <c r="AS394" s="5">
        <f t="shared" si="186"/>
        <v>0</v>
      </c>
      <c r="AT394" s="5">
        <f t="shared" si="187"/>
        <v>0</v>
      </c>
      <c r="AU394" s="6">
        <f t="shared" si="188"/>
        <v>0</v>
      </c>
    </row>
    <row r="395" spans="1:47" x14ac:dyDescent="0.25">
      <c r="A395" s="48">
        <f>CHK!G395</f>
        <v>0</v>
      </c>
      <c r="B395" s="48">
        <f>CHK!H395</f>
        <v>0</v>
      </c>
      <c r="C395" s="48" t="str">
        <f>CHK!I395</f>
        <v>OK</v>
      </c>
      <c r="D395" s="83"/>
      <c r="E395" s="23" t="str">
        <f>$E$43</f>
        <v>&gt;56 passengers</v>
      </c>
      <c r="F395" s="28"/>
      <c r="G395" s="29"/>
      <c r="H395" s="29"/>
      <c r="I395" s="29"/>
      <c r="J395" s="29"/>
      <c r="K395" s="29"/>
      <c r="L395" s="29"/>
      <c r="M395" s="29"/>
      <c r="N395" s="29"/>
      <c r="O395" s="29"/>
      <c r="P395" s="29"/>
      <c r="Q395" s="30"/>
      <c r="R395" s="2"/>
      <c r="S395" s="83"/>
      <c r="T395" s="23" t="str">
        <f>$E$43</f>
        <v>&gt;56 passengers</v>
      </c>
      <c r="U395" s="28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30"/>
      <c r="AG395" s="2"/>
      <c r="AH395" s="83"/>
      <c r="AI395" s="23" t="str">
        <f>$E$43</f>
        <v>&gt;56 passengers</v>
      </c>
      <c r="AJ395" s="4">
        <f t="shared" si="189"/>
        <v>0</v>
      </c>
      <c r="AK395" s="5">
        <f t="shared" si="178"/>
        <v>0</v>
      </c>
      <c r="AL395" s="5">
        <f t="shared" si="179"/>
        <v>0</v>
      </c>
      <c r="AM395" s="5">
        <f t="shared" si="180"/>
        <v>0</v>
      </c>
      <c r="AN395" s="5">
        <f t="shared" si="181"/>
        <v>0</v>
      </c>
      <c r="AO395" s="5">
        <f t="shared" si="182"/>
        <v>0</v>
      </c>
      <c r="AP395" s="5">
        <f t="shared" si="183"/>
        <v>0</v>
      </c>
      <c r="AQ395" s="5">
        <f t="shared" si="184"/>
        <v>0</v>
      </c>
      <c r="AR395" s="5">
        <f t="shared" si="185"/>
        <v>0</v>
      </c>
      <c r="AS395" s="5">
        <f t="shared" si="186"/>
        <v>0</v>
      </c>
      <c r="AT395" s="5">
        <f t="shared" si="187"/>
        <v>0</v>
      </c>
      <c r="AU395" s="6">
        <f t="shared" si="188"/>
        <v>0</v>
      </c>
    </row>
    <row r="396" spans="1:47" x14ac:dyDescent="0.25">
      <c r="A396" s="48">
        <f>CHK!G396</f>
        <v>0</v>
      </c>
      <c r="B396" s="48">
        <f>CHK!H396</f>
        <v>0</v>
      </c>
      <c r="C396" s="48" t="str">
        <f>CHK!I396</f>
        <v>OK</v>
      </c>
      <c r="D396" s="81" t="str">
        <f>$D$44</f>
        <v>Equipment</v>
      </c>
      <c r="E396" s="23" t="str">
        <f>$E$44</f>
        <v>Light Equipment - Dumper&amp;Agriculture</v>
      </c>
      <c r="F396" s="28"/>
      <c r="G396" s="29"/>
      <c r="H396" s="29"/>
      <c r="I396" s="29"/>
      <c r="J396" s="29"/>
      <c r="K396" s="29"/>
      <c r="L396" s="29"/>
      <c r="M396" s="29"/>
      <c r="N396" s="29"/>
      <c r="O396" s="29"/>
      <c r="P396" s="29"/>
      <c r="Q396" s="30"/>
      <c r="R396" s="2"/>
      <c r="S396" s="81" t="str">
        <f>$D$44</f>
        <v>Equipment</v>
      </c>
      <c r="T396" s="23" t="str">
        <f>$E$44</f>
        <v>Light Equipment - Dumper&amp;Agriculture</v>
      </c>
      <c r="U396" s="28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30"/>
      <c r="AG396" s="2"/>
      <c r="AH396" s="81" t="str">
        <f>$D$44</f>
        <v>Equipment</v>
      </c>
      <c r="AI396" s="23" t="str">
        <f>$E$44</f>
        <v>Light Equipment - Dumper&amp;Agriculture</v>
      </c>
      <c r="AJ396" s="7">
        <f t="shared" si="189"/>
        <v>0</v>
      </c>
      <c r="AK396" s="8">
        <f t="shared" si="178"/>
        <v>0</v>
      </c>
      <c r="AL396" s="8">
        <f t="shared" si="179"/>
        <v>0</v>
      </c>
      <c r="AM396" s="8">
        <f t="shared" si="180"/>
        <v>0</v>
      </c>
      <c r="AN396" s="8">
        <f t="shared" si="181"/>
        <v>0</v>
      </c>
      <c r="AO396" s="8">
        <f t="shared" si="182"/>
        <v>0</v>
      </c>
      <c r="AP396" s="8">
        <f t="shared" si="183"/>
        <v>0</v>
      </c>
      <c r="AQ396" s="8">
        <f t="shared" si="184"/>
        <v>0</v>
      </c>
      <c r="AR396" s="8">
        <f t="shared" si="185"/>
        <v>0</v>
      </c>
      <c r="AS396" s="8">
        <f t="shared" si="186"/>
        <v>0</v>
      </c>
      <c r="AT396" s="8">
        <f t="shared" si="187"/>
        <v>0</v>
      </c>
      <c r="AU396" s="9">
        <f t="shared" si="188"/>
        <v>0</v>
      </c>
    </row>
    <row r="397" spans="1:47" x14ac:dyDescent="0.25">
      <c r="A397" s="48">
        <f>CHK!G397</f>
        <v>0</v>
      </c>
      <c r="B397" s="48">
        <f>CHK!H397</f>
        <v>0</v>
      </c>
      <c r="C397" s="48" t="str">
        <f>CHK!I397</f>
        <v>OK</v>
      </c>
      <c r="D397" s="82"/>
      <c r="E397" s="23" t="str">
        <f>$E$45</f>
        <v>Light Equipment - Private Forklift</v>
      </c>
      <c r="F397" s="28"/>
      <c r="G397" s="29"/>
      <c r="H397" s="29"/>
      <c r="I397" s="29"/>
      <c r="J397" s="29"/>
      <c r="K397" s="29"/>
      <c r="L397" s="29"/>
      <c r="M397" s="29"/>
      <c r="N397" s="29"/>
      <c r="O397" s="29"/>
      <c r="P397" s="29"/>
      <c r="Q397" s="30"/>
      <c r="R397" s="2"/>
      <c r="S397" s="82"/>
      <c r="T397" s="23" t="str">
        <f>$E$45</f>
        <v>Light Equipment - Private Forklift</v>
      </c>
      <c r="U397" s="28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30"/>
      <c r="AG397" s="2"/>
      <c r="AH397" s="82"/>
      <c r="AI397" s="23" t="str">
        <f>$E$45</f>
        <v>Light Equipment - Private Forklift</v>
      </c>
      <c r="AJ397" s="7">
        <f t="shared" si="189"/>
        <v>0</v>
      </c>
      <c r="AK397" s="8">
        <f t="shared" si="178"/>
        <v>0</v>
      </c>
      <c r="AL397" s="8">
        <f t="shared" si="179"/>
        <v>0</v>
      </c>
      <c r="AM397" s="8">
        <f t="shared" si="180"/>
        <v>0</v>
      </c>
      <c r="AN397" s="8">
        <f t="shared" si="181"/>
        <v>0</v>
      </c>
      <c r="AO397" s="8">
        <f t="shared" si="182"/>
        <v>0</v>
      </c>
      <c r="AP397" s="8">
        <f t="shared" si="183"/>
        <v>0</v>
      </c>
      <c r="AQ397" s="8">
        <f t="shared" si="184"/>
        <v>0</v>
      </c>
      <c r="AR397" s="8">
        <f t="shared" si="185"/>
        <v>0</v>
      </c>
      <c r="AS397" s="8">
        <f t="shared" si="186"/>
        <v>0</v>
      </c>
      <c r="AT397" s="8">
        <f t="shared" si="187"/>
        <v>0</v>
      </c>
      <c r="AU397" s="9">
        <f t="shared" si="188"/>
        <v>0</v>
      </c>
    </row>
    <row r="398" spans="1:47" x14ac:dyDescent="0.25">
      <c r="A398" s="48">
        <f>CHK!G398</f>
        <v>0</v>
      </c>
      <c r="B398" s="48">
        <f>CHK!H398</f>
        <v>0</v>
      </c>
      <c r="C398" s="48" t="str">
        <f>CHK!I398</f>
        <v>OK</v>
      </c>
      <c r="D398" s="82"/>
      <c r="E398" s="23" t="str">
        <f>$E$46</f>
        <v>Light Equipment - Commercial Forklift</v>
      </c>
      <c r="F398" s="28"/>
      <c r="G398" s="29"/>
      <c r="H398" s="29"/>
      <c r="I398" s="29"/>
      <c r="J398" s="29"/>
      <c r="K398" s="29"/>
      <c r="L398" s="29"/>
      <c r="M398" s="29"/>
      <c r="N398" s="29"/>
      <c r="O398" s="29"/>
      <c r="P398" s="29"/>
      <c r="Q398" s="30"/>
      <c r="R398" s="2"/>
      <c r="S398" s="82"/>
      <c r="T398" s="23" t="str">
        <f>$E$46</f>
        <v>Light Equipment - Commercial Forklift</v>
      </c>
      <c r="U398" s="28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30"/>
      <c r="AG398" s="2"/>
      <c r="AH398" s="82"/>
      <c r="AI398" s="23" t="str">
        <f>$E$46</f>
        <v>Light Equipment - Commercial Forklift</v>
      </c>
      <c r="AJ398" s="7">
        <f t="shared" si="189"/>
        <v>0</v>
      </c>
      <c r="AK398" s="8">
        <f t="shared" si="178"/>
        <v>0</v>
      </c>
      <c r="AL398" s="8">
        <f t="shared" si="179"/>
        <v>0</v>
      </c>
      <c r="AM398" s="8">
        <f t="shared" si="180"/>
        <v>0</v>
      </c>
      <c r="AN398" s="8">
        <f t="shared" si="181"/>
        <v>0</v>
      </c>
      <c r="AO398" s="8">
        <f t="shared" si="182"/>
        <v>0</v>
      </c>
      <c r="AP398" s="8">
        <f t="shared" si="183"/>
        <v>0</v>
      </c>
      <c r="AQ398" s="8">
        <f t="shared" si="184"/>
        <v>0</v>
      </c>
      <c r="AR398" s="8">
        <f t="shared" si="185"/>
        <v>0</v>
      </c>
      <c r="AS398" s="8">
        <f t="shared" si="186"/>
        <v>0</v>
      </c>
      <c r="AT398" s="8">
        <f t="shared" si="187"/>
        <v>0</v>
      </c>
      <c r="AU398" s="9">
        <f t="shared" si="188"/>
        <v>0</v>
      </c>
    </row>
    <row r="399" spans="1:47" x14ac:dyDescent="0.25">
      <c r="A399" s="48">
        <f>CHK!G399</f>
        <v>0</v>
      </c>
      <c r="B399" s="48">
        <f>CHK!H399</f>
        <v>0</v>
      </c>
      <c r="C399" s="48" t="str">
        <f>CHK!I399</f>
        <v>OK</v>
      </c>
      <c r="D399" s="82"/>
      <c r="E399" s="23" t="str">
        <f>$E$47</f>
        <v>Heavy Vehicle - Private</v>
      </c>
      <c r="F399" s="28"/>
      <c r="G399" s="29"/>
      <c r="H399" s="29"/>
      <c r="I399" s="29"/>
      <c r="J399" s="29"/>
      <c r="K399" s="29"/>
      <c r="L399" s="29"/>
      <c r="M399" s="29"/>
      <c r="N399" s="29"/>
      <c r="O399" s="29"/>
      <c r="P399" s="29"/>
      <c r="Q399" s="30"/>
      <c r="R399" s="2"/>
      <c r="S399" s="82"/>
      <c r="T399" s="23" t="str">
        <f>$E$47</f>
        <v>Heavy Vehicle - Private</v>
      </c>
      <c r="U399" s="28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30"/>
      <c r="AG399" s="2"/>
      <c r="AH399" s="82"/>
      <c r="AI399" s="23" t="str">
        <f>$E$47</f>
        <v>Heavy Vehicle - Private</v>
      </c>
      <c r="AJ399" s="7">
        <f t="shared" si="189"/>
        <v>0</v>
      </c>
      <c r="AK399" s="8">
        <f t="shared" si="178"/>
        <v>0</v>
      </c>
      <c r="AL399" s="8">
        <f t="shared" si="179"/>
        <v>0</v>
      </c>
      <c r="AM399" s="8">
        <f t="shared" si="180"/>
        <v>0</v>
      </c>
      <c r="AN399" s="8">
        <f t="shared" si="181"/>
        <v>0</v>
      </c>
      <c r="AO399" s="8">
        <f t="shared" si="182"/>
        <v>0</v>
      </c>
      <c r="AP399" s="8">
        <f t="shared" si="183"/>
        <v>0</v>
      </c>
      <c r="AQ399" s="8">
        <f t="shared" si="184"/>
        <v>0</v>
      </c>
      <c r="AR399" s="8">
        <f t="shared" si="185"/>
        <v>0</v>
      </c>
      <c r="AS399" s="8">
        <f t="shared" si="186"/>
        <v>0</v>
      </c>
      <c r="AT399" s="8">
        <f t="shared" si="187"/>
        <v>0</v>
      </c>
      <c r="AU399" s="9">
        <f t="shared" si="188"/>
        <v>0</v>
      </c>
    </row>
    <row r="400" spans="1:47" x14ac:dyDescent="0.25">
      <c r="A400" s="48">
        <f>CHK!G400</f>
        <v>0</v>
      </c>
      <c r="B400" s="48">
        <f>CHK!H400</f>
        <v>0</v>
      </c>
      <c r="C400" s="48" t="str">
        <f>CHK!I400</f>
        <v>OK</v>
      </c>
      <c r="D400" s="83"/>
      <c r="E400" s="24" t="str">
        <f>$E$48</f>
        <v>Heavy Vehicle - Commercial</v>
      </c>
      <c r="F400" s="28"/>
      <c r="G400" s="29"/>
      <c r="H400" s="29"/>
      <c r="I400" s="29"/>
      <c r="J400" s="29"/>
      <c r="K400" s="29"/>
      <c r="L400" s="29"/>
      <c r="M400" s="29"/>
      <c r="N400" s="29"/>
      <c r="O400" s="29"/>
      <c r="P400" s="29"/>
      <c r="Q400" s="30"/>
      <c r="R400" s="2"/>
      <c r="S400" s="83"/>
      <c r="T400" s="23" t="str">
        <f>$E$48</f>
        <v>Heavy Vehicle - Commercial</v>
      </c>
      <c r="U400" s="28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30"/>
      <c r="AG400" s="2"/>
      <c r="AH400" s="83"/>
      <c r="AI400" s="23" t="str">
        <f>$E$48</f>
        <v>Heavy Vehicle - Commercial</v>
      </c>
      <c r="AJ400" s="7">
        <f t="shared" si="189"/>
        <v>0</v>
      </c>
      <c r="AK400" s="8">
        <f t="shared" si="178"/>
        <v>0</v>
      </c>
      <c r="AL400" s="8">
        <f t="shared" si="179"/>
        <v>0</v>
      </c>
      <c r="AM400" s="8">
        <f t="shared" si="180"/>
        <v>0</v>
      </c>
      <c r="AN400" s="8">
        <f t="shared" si="181"/>
        <v>0</v>
      </c>
      <c r="AO400" s="8">
        <f t="shared" si="182"/>
        <v>0</v>
      </c>
      <c r="AP400" s="8">
        <f t="shared" si="183"/>
        <v>0</v>
      </c>
      <c r="AQ400" s="8">
        <f t="shared" si="184"/>
        <v>0</v>
      </c>
      <c r="AR400" s="8">
        <f t="shared" si="185"/>
        <v>0</v>
      </c>
      <c r="AS400" s="8">
        <f t="shared" si="186"/>
        <v>0</v>
      </c>
      <c r="AT400" s="8">
        <f t="shared" si="187"/>
        <v>0</v>
      </c>
      <c r="AU400" s="9">
        <f t="shared" si="188"/>
        <v>0</v>
      </c>
    </row>
    <row r="401" spans="1:47" x14ac:dyDescent="0.25">
      <c r="A401" s="48">
        <f>CHK!G401</f>
        <v>0</v>
      </c>
      <c r="B401" s="48">
        <f>CHK!H401</f>
        <v>0</v>
      </c>
      <c r="C401" s="48" t="str">
        <f>CHK!I401</f>
        <v>OK</v>
      </c>
      <c r="D401" s="81" t="str">
        <f>$D$49</f>
        <v>Motorcycle</v>
      </c>
      <c r="E401" s="24" t="str">
        <f>$E$49</f>
        <v>&lt;200 CC</v>
      </c>
      <c r="F401" s="28"/>
      <c r="G401" s="29"/>
      <c r="H401" s="29"/>
      <c r="I401" s="29"/>
      <c r="J401" s="29"/>
      <c r="K401" s="29"/>
      <c r="L401" s="29"/>
      <c r="M401" s="29"/>
      <c r="N401" s="29"/>
      <c r="O401" s="29"/>
      <c r="P401" s="29"/>
      <c r="Q401" s="30"/>
      <c r="R401" s="2"/>
      <c r="S401" s="81" t="str">
        <f>$D$49</f>
        <v>Motorcycle</v>
      </c>
      <c r="T401" s="23" t="str">
        <f>$E$49</f>
        <v>&lt;200 CC</v>
      </c>
      <c r="U401" s="28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30"/>
      <c r="AG401" s="2"/>
      <c r="AH401" s="81" t="str">
        <f>$D$49</f>
        <v>Motorcycle</v>
      </c>
      <c r="AI401" s="23" t="str">
        <f>$E$49</f>
        <v>&lt;200 CC</v>
      </c>
      <c r="AJ401" s="7">
        <f t="shared" si="189"/>
        <v>0</v>
      </c>
      <c r="AK401" s="8">
        <f t="shared" si="178"/>
        <v>0</v>
      </c>
      <c r="AL401" s="8">
        <f t="shared" si="179"/>
        <v>0</v>
      </c>
      <c r="AM401" s="8">
        <f t="shared" si="180"/>
        <v>0</v>
      </c>
      <c r="AN401" s="8">
        <f t="shared" si="181"/>
        <v>0</v>
      </c>
      <c r="AO401" s="8">
        <f t="shared" si="182"/>
        <v>0</v>
      </c>
      <c r="AP401" s="8">
        <f t="shared" si="183"/>
        <v>0</v>
      </c>
      <c r="AQ401" s="8">
        <f t="shared" si="184"/>
        <v>0</v>
      </c>
      <c r="AR401" s="8">
        <f t="shared" si="185"/>
        <v>0</v>
      </c>
      <c r="AS401" s="8">
        <f t="shared" si="186"/>
        <v>0</v>
      </c>
      <c r="AT401" s="8">
        <f t="shared" si="187"/>
        <v>0</v>
      </c>
      <c r="AU401" s="9">
        <f t="shared" si="188"/>
        <v>0</v>
      </c>
    </row>
    <row r="402" spans="1:47" x14ac:dyDescent="0.25">
      <c r="A402" s="48">
        <f>CHK!G402</f>
        <v>0</v>
      </c>
      <c r="B402" s="48">
        <f>CHK!H402</f>
        <v>0</v>
      </c>
      <c r="C402" s="48" t="str">
        <f>CHK!I402</f>
        <v>OK</v>
      </c>
      <c r="D402" s="83"/>
      <c r="E402" s="24" t="str">
        <f>$E$50</f>
        <v>&gt;200 CC</v>
      </c>
      <c r="F402" s="28"/>
      <c r="G402" s="29"/>
      <c r="H402" s="29"/>
      <c r="I402" s="29"/>
      <c r="J402" s="29"/>
      <c r="K402" s="29"/>
      <c r="L402" s="29"/>
      <c r="M402" s="29"/>
      <c r="N402" s="29"/>
      <c r="O402" s="29"/>
      <c r="P402" s="29"/>
      <c r="Q402" s="30"/>
      <c r="R402" s="2"/>
      <c r="S402" s="83"/>
      <c r="T402" s="23" t="str">
        <f>$E$50</f>
        <v>&gt;200 CC</v>
      </c>
      <c r="U402" s="28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30"/>
      <c r="AG402" s="2"/>
      <c r="AH402" s="83"/>
      <c r="AI402" s="23" t="str">
        <f>$E$50</f>
        <v>&gt;200 CC</v>
      </c>
      <c r="AJ402" s="7">
        <f t="shared" si="189"/>
        <v>0</v>
      </c>
      <c r="AK402" s="8">
        <f t="shared" si="178"/>
        <v>0</v>
      </c>
      <c r="AL402" s="8">
        <f t="shared" si="179"/>
        <v>0</v>
      </c>
      <c r="AM402" s="8">
        <f t="shared" si="180"/>
        <v>0</v>
      </c>
      <c r="AN402" s="8">
        <f t="shared" si="181"/>
        <v>0</v>
      </c>
      <c r="AO402" s="8">
        <f t="shared" si="182"/>
        <v>0</v>
      </c>
      <c r="AP402" s="8">
        <f t="shared" si="183"/>
        <v>0</v>
      </c>
      <c r="AQ402" s="8">
        <f t="shared" si="184"/>
        <v>0</v>
      </c>
      <c r="AR402" s="8">
        <f t="shared" si="185"/>
        <v>0</v>
      </c>
      <c r="AS402" s="8">
        <f t="shared" si="186"/>
        <v>0</v>
      </c>
      <c r="AT402" s="8">
        <f t="shared" si="187"/>
        <v>0</v>
      </c>
      <c r="AU402" s="9">
        <f t="shared" si="188"/>
        <v>0</v>
      </c>
    </row>
    <row r="403" spans="1:47" x14ac:dyDescent="0.25">
      <c r="A403" s="48">
        <f>CHK!G403</f>
        <v>0</v>
      </c>
      <c r="B403" s="48">
        <f>CHK!H403</f>
        <v>0</v>
      </c>
      <c r="C403" s="48" t="str">
        <f>CHK!I403</f>
        <v>OK</v>
      </c>
      <c r="D403" s="25" t="str">
        <f>$D$51</f>
        <v>Others</v>
      </c>
      <c r="E403" s="26"/>
      <c r="F403" s="28"/>
      <c r="G403" s="29"/>
      <c r="H403" s="29"/>
      <c r="I403" s="29"/>
      <c r="J403" s="29"/>
      <c r="K403" s="29"/>
      <c r="L403" s="29"/>
      <c r="M403" s="29"/>
      <c r="N403" s="29"/>
      <c r="O403" s="29"/>
      <c r="P403" s="29"/>
      <c r="Q403" s="30"/>
      <c r="R403" s="2"/>
      <c r="S403" s="25" t="str">
        <f>$D$51</f>
        <v>Others</v>
      </c>
      <c r="T403" s="26"/>
      <c r="U403" s="28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30"/>
      <c r="AG403" s="2"/>
      <c r="AH403" s="25" t="str">
        <f>$D$51</f>
        <v>Others</v>
      </c>
      <c r="AI403" s="26"/>
      <c r="AJ403" s="7">
        <f t="shared" si="189"/>
        <v>0</v>
      </c>
      <c r="AK403" s="8">
        <f t="shared" si="178"/>
        <v>0</v>
      </c>
      <c r="AL403" s="8">
        <f t="shared" si="179"/>
        <v>0</v>
      </c>
      <c r="AM403" s="8">
        <f t="shared" si="180"/>
        <v>0</v>
      </c>
      <c r="AN403" s="8">
        <f t="shared" si="181"/>
        <v>0</v>
      </c>
      <c r="AO403" s="8">
        <f t="shared" si="182"/>
        <v>0</v>
      </c>
      <c r="AP403" s="8">
        <f t="shared" si="183"/>
        <v>0</v>
      </c>
      <c r="AQ403" s="8">
        <f t="shared" si="184"/>
        <v>0</v>
      </c>
      <c r="AR403" s="8">
        <f t="shared" si="185"/>
        <v>0</v>
      </c>
      <c r="AS403" s="8">
        <f t="shared" si="186"/>
        <v>0</v>
      </c>
      <c r="AT403" s="8">
        <f t="shared" si="187"/>
        <v>0</v>
      </c>
      <c r="AU403" s="9">
        <f t="shared" si="188"/>
        <v>0</v>
      </c>
    </row>
    <row r="404" spans="1:47" x14ac:dyDescent="0.25">
      <c r="A404" s="48">
        <f>CHK!G404</f>
        <v>0</v>
      </c>
      <c r="B404" s="48">
        <f>CHK!H404</f>
        <v>0</v>
      </c>
      <c r="C404" s="48">
        <f>CHK!I404</f>
        <v>0</v>
      </c>
      <c r="D404" s="15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15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15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</row>
    <row r="405" spans="1:47" ht="15" customHeight="1" x14ac:dyDescent="0.25">
      <c r="A405" s="48">
        <f>CHK!G405</f>
        <v>0</v>
      </c>
      <c r="B405" s="48">
        <f>CHK!H405</f>
        <v>0</v>
      </c>
      <c r="C405" s="48">
        <f>CHK!I405</f>
        <v>0</v>
      </c>
      <c r="D405" s="18" t="s">
        <v>64</v>
      </c>
      <c r="E405" s="19"/>
      <c r="F405" s="32" t="str">
        <f>$F$9</f>
        <v>إجمالي الأقساط (Gross Premiums)</v>
      </c>
      <c r="G405" s="32"/>
      <c r="H405" s="32"/>
      <c r="I405" s="32" t="str">
        <f>F405</f>
        <v>إجمالي الأقساط (Gross Premiums)</v>
      </c>
      <c r="J405" s="32"/>
      <c r="K405" s="32"/>
      <c r="L405" s="32" t="str">
        <f>F405</f>
        <v>إجمالي الأقساط (Gross Premiums)</v>
      </c>
      <c r="M405" s="32"/>
      <c r="N405" s="32"/>
      <c r="O405" s="32" t="str">
        <f>F405</f>
        <v>إجمالي الأقساط (Gross Premiums)</v>
      </c>
      <c r="P405" s="32"/>
      <c r="Q405" s="32"/>
      <c r="R405" s="2"/>
      <c r="S405" s="18" t="str">
        <f>D405</f>
        <v>Online purchase</v>
      </c>
      <c r="T405" s="19"/>
      <c r="U405" s="32" t="str">
        <f>$U$9</f>
        <v>عدد السيارات في كل فئة ( Number of Vehicles per category)</v>
      </c>
      <c r="V405" s="32"/>
      <c r="W405" s="32"/>
      <c r="X405" s="32" t="str">
        <f>U405</f>
        <v>عدد السيارات في كل فئة ( Number of Vehicles per category)</v>
      </c>
      <c r="Y405" s="32"/>
      <c r="Z405" s="32"/>
      <c r="AA405" s="32" t="str">
        <f>U405</f>
        <v>عدد السيارات في كل فئة ( Number of Vehicles per category)</v>
      </c>
      <c r="AB405" s="32"/>
      <c r="AC405" s="32"/>
      <c r="AD405" s="32" t="str">
        <f>U405</f>
        <v>عدد السيارات في كل فئة ( Number of Vehicles per category)</v>
      </c>
      <c r="AE405" s="32"/>
      <c r="AF405" s="32"/>
      <c r="AG405" s="2"/>
      <c r="AH405" s="18" t="str">
        <f>D405</f>
        <v>Online purchase</v>
      </c>
      <c r="AI405" s="19"/>
      <c r="AJ405" s="32" t="str">
        <f>$AJ$9</f>
        <v xml:space="preserve">متوسط الأسعار المطبقة خلال شهر ( Average premiums applied within a month) </v>
      </c>
      <c r="AK405" s="32"/>
      <c r="AL405" s="32"/>
      <c r="AM405" s="32" t="str">
        <f>AJ405</f>
        <v xml:space="preserve">متوسط الأسعار المطبقة خلال شهر ( Average premiums applied within a month) </v>
      </c>
      <c r="AN405" s="32"/>
      <c r="AO405" s="32"/>
      <c r="AP405" s="32" t="str">
        <f>AJ405</f>
        <v xml:space="preserve">متوسط الأسعار المطبقة خلال شهر ( Average premiums applied within a month) </v>
      </c>
      <c r="AQ405" s="32"/>
      <c r="AR405" s="32"/>
      <c r="AS405" s="32" t="str">
        <f>AJ405</f>
        <v xml:space="preserve">متوسط الأسعار المطبقة خلال شهر ( Average premiums applied within a month) </v>
      </c>
      <c r="AT405" s="32"/>
      <c r="AU405" s="32"/>
    </row>
    <row r="406" spans="1:47" x14ac:dyDescent="0.25">
      <c r="A406" s="48">
        <f>CHK!G406</f>
        <v>0</v>
      </c>
      <c r="B406" s="48">
        <f>CHK!H406</f>
        <v>0</v>
      </c>
      <c r="C406" s="48">
        <f>CHK!I406</f>
        <v>0</v>
      </c>
      <c r="D406" s="84" t="s">
        <v>0</v>
      </c>
      <c r="E406" s="85"/>
      <c r="F406" s="20">
        <f>$F$10</f>
        <v>43739</v>
      </c>
      <c r="G406" s="21">
        <f>$G$10</f>
        <v>43770</v>
      </c>
      <c r="H406" s="21">
        <f>$H$10</f>
        <v>43800</v>
      </c>
      <c r="I406" s="21">
        <f>$I$10</f>
        <v>43556</v>
      </c>
      <c r="J406" s="21">
        <f>$J$10</f>
        <v>43586</v>
      </c>
      <c r="K406" s="21">
        <f>$K$10</f>
        <v>43617</v>
      </c>
      <c r="L406" s="21">
        <f>$L$10</f>
        <v>43647</v>
      </c>
      <c r="M406" s="21">
        <f>$M$10</f>
        <v>43678</v>
      </c>
      <c r="N406" s="21">
        <f>$N$10</f>
        <v>43709</v>
      </c>
      <c r="O406" s="21">
        <f>$O$10</f>
        <v>43739</v>
      </c>
      <c r="P406" s="21">
        <f>$P$10</f>
        <v>43770</v>
      </c>
      <c r="Q406" s="22">
        <f>$Q$10</f>
        <v>43800</v>
      </c>
      <c r="R406" s="2"/>
      <c r="S406" s="84" t="s">
        <v>0</v>
      </c>
      <c r="T406" s="85"/>
      <c r="U406" s="20">
        <f>$F$10</f>
        <v>43739</v>
      </c>
      <c r="V406" s="21">
        <f>$G$10</f>
        <v>43770</v>
      </c>
      <c r="W406" s="21">
        <f>$H$10</f>
        <v>43800</v>
      </c>
      <c r="X406" s="21">
        <f>$I$10</f>
        <v>43556</v>
      </c>
      <c r="Y406" s="21">
        <f>$J$10</f>
        <v>43586</v>
      </c>
      <c r="Z406" s="21">
        <f>$K$10</f>
        <v>43617</v>
      </c>
      <c r="AA406" s="21">
        <f>$L$10</f>
        <v>43647</v>
      </c>
      <c r="AB406" s="21">
        <f>$M$10</f>
        <v>43678</v>
      </c>
      <c r="AC406" s="21">
        <f>$N$10</f>
        <v>43709</v>
      </c>
      <c r="AD406" s="21">
        <f>$O$10</f>
        <v>43739</v>
      </c>
      <c r="AE406" s="21">
        <f>$P$10</f>
        <v>43770</v>
      </c>
      <c r="AF406" s="22">
        <f>$Q$10</f>
        <v>43800</v>
      </c>
      <c r="AG406" s="2"/>
      <c r="AH406" s="84" t="s">
        <v>0</v>
      </c>
      <c r="AI406" s="85"/>
      <c r="AJ406" s="20">
        <f>$F$10</f>
        <v>43739</v>
      </c>
      <c r="AK406" s="21">
        <f>$G$10</f>
        <v>43770</v>
      </c>
      <c r="AL406" s="21">
        <f>$H$10</f>
        <v>43800</v>
      </c>
      <c r="AM406" s="21">
        <f>$I$10</f>
        <v>43556</v>
      </c>
      <c r="AN406" s="21">
        <f>$J$10</f>
        <v>43586</v>
      </c>
      <c r="AO406" s="21">
        <f>$K$10</f>
        <v>43617</v>
      </c>
      <c r="AP406" s="21">
        <f>$L$10</f>
        <v>43647</v>
      </c>
      <c r="AQ406" s="21">
        <f>$M$10</f>
        <v>43678</v>
      </c>
      <c r="AR406" s="21">
        <f>$N$10</f>
        <v>43709</v>
      </c>
      <c r="AS406" s="21">
        <f>$O$10</f>
        <v>43739</v>
      </c>
      <c r="AT406" s="21">
        <f>$P$10</f>
        <v>43770</v>
      </c>
      <c r="AU406" s="22">
        <f>$Q$10</f>
        <v>43800</v>
      </c>
    </row>
    <row r="407" spans="1:47" x14ac:dyDescent="0.25">
      <c r="A407" s="48">
        <f>CHK!G407</f>
        <v>0</v>
      </c>
      <c r="B407" s="48">
        <f>CHK!H407</f>
        <v>0</v>
      </c>
      <c r="C407" s="48" t="str">
        <f>CHK!I407</f>
        <v>OK</v>
      </c>
      <c r="D407" s="81" t="str">
        <f>$D$11</f>
        <v>Salon- Private</v>
      </c>
      <c r="E407" s="23" t="str">
        <f>$E$11</f>
        <v>4 Cylinder</v>
      </c>
      <c r="F407" s="28"/>
      <c r="G407" s="29"/>
      <c r="H407" s="29"/>
      <c r="I407" s="29"/>
      <c r="J407" s="29"/>
      <c r="K407" s="29"/>
      <c r="L407" s="29"/>
      <c r="M407" s="29"/>
      <c r="N407" s="29"/>
      <c r="O407" s="29"/>
      <c r="P407" s="29"/>
      <c r="Q407" s="30"/>
      <c r="R407" s="2"/>
      <c r="S407" s="81" t="str">
        <f>$D$11</f>
        <v>Salon- Private</v>
      </c>
      <c r="T407" s="23" t="str">
        <f>$E$11</f>
        <v>4 Cylinder</v>
      </c>
      <c r="U407" s="28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30"/>
      <c r="AG407" s="2"/>
      <c r="AH407" s="81" t="str">
        <f>$D$11</f>
        <v>Salon- Private</v>
      </c>
      <c r="AI407" s="23" t="str">
        <f>$E$11</f>
        <v>4 Cylinder</v>
      </c>
      <c r="AJ407" s="4">
        <f>IFERROR(F407/U407,0)</f>
        <v>0</v>
      </c>
      <c r="AK407" s="5">
        <f t="shared" ref="AK407:AK447" si="190">IFERROR(G407/V407,0)</f>
        <v>0</v>
      </c>
      <c r="AL407" s="5">
        <f t="shared" ref="AL407:AL447" si="191">IFERROR(H407/W407,0)</f>
        <v>0</v>
      </c>
      <c r="AM407" s="5">
        <f t="shared" ref="AM407:AM447" si="192">IFERROR(I407/X407,0)</f>
        <v>0</v>
      </c>
      <c r="AN407" s="5">
        <f t="shared" ref="AN407:AN447" si="193">IFERROR(J407/Y407,0)</f>
        <v>0</v>
      </c>
      <c r="AO407" s="5">
        <f t="shared" ref="AO407:AO447" si="194">IFERROR(K407/Z407,0)</f>
        <v>0</v>
      </c>
      <c r="AP407" s="5">
        <f t="shared" ref="AP407:AP447" si="195">IFERROR(L407/AA407,0)</f>
        <v>0</v>
      </c>
      <c r="AQ407" s="5">
        <f t="shared" ref="AQ407:AQ447" si="196">IFERROR(M407/AB407,0)</f>
        <v>0</v>
      </c>
      <c r="AR407" s="5">
        <f t="shared" ref="AR407:AR447" si="197">IFERROR(N407/AC407,0)</f>
        <v>0</v>
      </c>
      <c r="AS407" s="5">
        <f t="shared" ref="AS407:AS447" si="198">IFERROR(O407/AD407,0)</f>
        <v>0</v>
      </c>
      <c r="AT407" s="5">
        <f t="shared" ref="AT407:AT447" si="199">IFERROR(P407/AE407,0)</f>
        <v>0</v>
      </c>
      <c r="AU407" s="6">
        <f t="shared" ref="AU407:AU447" si="200">IFERROR(Q407/AF407,0)</f>
        <v>0</v>
      </c>
    </row>
    <row r="408" spans="1:47" x14ac:dyDescent="0.25">
      <c r="A408" s="48">
        <f>CHK!G408</f>
        <v>0</v>
      </c>
      <c r="B408" s="48">
        <f>CHK!H408</f>
        <v>0</v>
      </c>
      <c r="C408" s="48" t="str">
        <f>CHK!I408</f>
        <v>OK</v>
      </c>
      <c r="D408" s="82"/>
      <c r="E408" s="23" t="str">
        <f>$E$12</f>
        <v>6 Cylinder</v>
      </c>
      <c r="F408" s="28"/>
      <c r="G408" s="29"/>
      <c r="H408" s="29"/>
      <c r="I408" s="29"/>
      <c r="J408" s="29"/>
      <c r="K408" s="29"/>
      <c r="L408" s="29"/>
      <c r="M408" s="29"/>
      <c r="N408" s="29"/>
      <c r="O408" s="29"/>
      <c r="P408" s="29"/>
      <c r="Q408" s="30"/>
      <c r="R408" s="2"/>
      <c r="S408" s="82"/>
      <c r="T408" s="23" t="str">
        <f>$E$12</f>
        <v>6 Cylinder</v>
      </c>
      <c r="U408" s="28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30"/>
      <c r="AG408" s="2"/>
      <c r="AH408" s="82"/>
      <c r="AI408" s="23" t="str">
        <f>$E$12</f>
        <v>6 Cylinder</v>
      </c>
      <c r="AJ408" s="4">
        <f t="shared" ref="AJ408:AJ447" si="201">IFERROR(F408/U408,0)</f>
        <v>0</v>
      </c>
      <c r="AK408" s="5">
        <f t="shared" si="190"/>
        <v>0</v>
      </c>
      <c r="AL408" s="5">
        <f t="shared" si="191"/>
        <v>0</v>
      </c>
      <c r="AM408" s="5">
        <f t="shared" si="192"/>
        <v>0</v>
      </c>
      <c r="AN408" s="5">
        <f t="shared" si="193"/>
        <v>0</v>
      </c>
      <c r="AO408" s="5">
        <f t="shared" si="194"/>
        <v>0</v>
      </c>
      <c r="AP408" s="5">
        <f t="shared" si="195"/>
        <v>0</v>
      </c>
      <c r="AQ408" s="5">
        <f t="shared" si="196"/>
        <v>0</v>
      </c>
      <c r="AR408" s="5">
        <f t="shared" si="197"/>
        <v>0</v>
      </c>
      <c r="AS408" s="5">
        <f t="shared" si="198"/>
        <v>0</v>
      </c>
      <c r="AT408" s="5">
        <f t="shared" si="199"/>
        <v>0</v>
      </c>
      <c r="AU408" s="6">
        <f t="shared" si="200"/>
        <v>0</v>
      </c>
    </row>
    <row r="409" spans="1:47" x14ac:dyDescent="0.25">
      <c r="A409" s="48">
        <f>CHK!G409</f>
        <v>0</v>
      </c>
      <c r="B409" s="48">
        <f>CHK!H409</f>
        <v>0</v>
      </c>
      <c r="C409" s="48" t="str">
        <f>CHK!I409</f>
        <v>OK</v>
      </c>
      <c r="D409" s="82"/>
      <c r="E409" s="23" t="str">
        <f>$E$13</f>
        <v>8 Cylinder</v>
      </c>
      <c r="F409" s="28"/>
      <c r="G409" s="29"/>
      <c r="H409" s="29"/>
      <c r="I409" s="29"/>
      <c r="J409" s="29"/>
      <c r="K409" s="29"/>
      <c r="L409" s="29"/>
      <c r="M409" s="29"/>
      <c r="N409" s="29"/>
      <c r="O409" s="29"/>
      <c r="P409" s="29"/>
      <c r="Q409" s="30"/>
      <c r="R409" s="2"/>
      <c r="S409" s="82"/>
      <c r="T409" s="23" t="str">
        <f>$E$13</f>
        <v>8 Cylinder</v>
      </c>
      <c r="U409" s="28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30"/>
      <c r="AG409" s="2"/>
      <c r="AH409" s="82"/>
      <c r="AI409" s="23" t="str">
        <f>$E$13</f>
        <v>8 Cylinder</v>
      </c>
      <c r="AJ409" s="4">
        <f t="shared" si="201"/>
        <v>0</v>
      </c>
      <c r="AK409" s="5">
        <f t="shared" si="190"/>
        <v>0</v>
      </c>
      <c r="AL409" s="5">
        <f t="shared" si="191"/>
        <v>0</v>
      </c>
      <c r="AM409" s="5">
        <f t="shared" si="192"/>
        <v>0</v>
      </c>
      <c r="AN409" s="5">
        <f t="shared" si="193"/>
        <v>0</v>
      </c>
      <c r="AO409" s="5">
        <f t="shared" si="194"/>
        <v>0</v>
      </c>
      <c r="AP409" s="5">
        <f t="shared" si="195"/>
        <v>0</v>
      </c>
      <c r="AQ409" s="5">
        <f t="shared" si="196"/>
        <v>0</v>
      </c>
      <c r="AR409" s="5">
        <f t="shared" si="197"/>
        <v>0</v>
      </c>
      <c r="AS409" s="5">
        <f t="shared" si="198"/>
        <v>0</v>
      </c>
      <c r="AT409" s="5">
        <f t="shared" si="199"/>
        <v>0</v>
      </c>
      <c r="AU409" s="6">
        <f t="shared" si="200"/>
        <v>0</v>
      </c>
    </row>
    <row r="410" spans="1:47" x14ac:dyDescent="0.25">
      <c r="A410" s="48">
        <f>CHK!G410</f>
        <v>0</v>
      </c>
      <c r="B410" s="48">
        <f>CHK!H410</f>
        <v>0</v>
      </c>
      <c r="C410" s="48" t="str">
        <f>CHK!I410</f>
        <v>OK</v>
      </c>
      <c r="D410" s="83"/>
      <c r="E410" s="23" t="str">
        <f>$E$14</f>
        <v>&gt;8 Cylinders</v>
      </c>
      <c r="F410" s="28"/>
      <c r="G410" s="29"/>
      <c r="H410" s="29"/>
      <c r="I410" s="29"/>
      <c r="J410" s="29"/>
      <c r="K410" s="29"/>
      <c r="L410" s="29"/>
      <c r="M410" s="29"/>
      <c r="N410" s="29"/>
      <c r="O410" s="29"/>
      <c r="P410" s="29"/>
      <c r="Q410" s="30"/>
      <c r="R410" s="2"/>
      <c r="S410" s="83"/>
      <c r="T410" s="23" t="str">
        <f>$E$14</f>
        <v>&gt;8 Cylinders</v>
      </c>
      <c r="U410" s="28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30"/>
      <c r="AG410" s="2"/>
      <c r="AH410" s="83"/>
      <c r="AI410" s="23" t="str">
        <f>$E$14</f>
        <v>&gt;8 Cylinders</v>
      </c>
      <c r="AJ410" s="4">
        <f t="shared" si="201"/>
        <v>0</v>
      </c>
      <c r="AK410" s="5">
        <f t="shared" si="190"/>
        <v>0</v>
      </c>
      <c r="AL410" s="5">
        <f t="shared" si="191"/>
        <v>0</v>
      </c>
      <c r="AM410" s="5">
        <f t="shared" si="192"/>
        <v>0</v>
      </c>
      <c r="AN410" s="5">
        <f t="shared" si="193"/>
        <v>0</v>
      </c>
      <c r="AO410" s="5">
        <f t="shared" si="194"/>
        <v>0</v>
      </c>
      <c r="AP410" s="5">
        <f t="shared" si="195"/>
        <v>0</v>
      </c>
      <c r="AQ410" s="5">
        <f t="shared" si="196"/>
        <v>0</v>
      </c>
      <c r="AR410" s="5">
        <f t="shared" si="197"/>
        <v>0</v>
      </c>
      <c r="AS410" s="5">
        <f t="shared" si="198"/>
        <v>0</v>
      </c>
      <c r="AT410" s="5">
        <f t="shared" si="199"/>
        <v>0</v>
      </c>
      <c r="AU410" s="6">
        <f t="shared" si="200"/>
        <v>0</v>
      </c>
    </row>
    <row r="411" spans="1:47" ht="15.75" customHeight="1" x14ac:dyDescent="0.25">
      <c r="A411" s="48">
        <f>CHK!G411</f>
        <v>0</v>
      </c>
      <c r="B411" s="48">
        <f>CHK!H411</f>
        <v>0</v>
      </c>
      <c r="C411" s="48" t="str">
        <f>CHK!I411</f>
        <v>OK</v>
      </c>
      <c r="D411" s="81" t="str">
        <f>$D$15</f>
        <v>Salon - Commercial</v>
      </c>
      <c r="E411" s="23" t="str">
        <f>$E$15</f>
        <v>4 Cylinder</v>
      </c>
      <c r="F411" s="28"/>
      <c r="G411" s="29"/>
      <c r="H411" s="29"/>
      <c r="I411" s="29"/>
      <c r="J411" s="29"/>
      <c r="K411" s="29"/>
      <c r="L411" s="29"/>
      <c r="M411" s="29"/>
      <c r="N411" s="29"/>
      <c r="O411" s="29"/>
      <c r="P411" s="29"/>
      <c r="Q411" s="30"/>
      <c r="R411" s="2"/>
      <c r="S411" s="81" t="str">
        <f>$D$15</f>
        <v>Salon - Commercial</v>
      </c>
      <c r="T411" s="23" t="str">
        <f>$E$15</f>
        <v>4 Cylinder</v>
      </c>
      <c r="U411" s="28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30"/>
      <c r="AG411" s="2"/>
      <c r="AH411" s="81" t="str">
        <f>$D$15</f>
        <v>Salon - Commercial</v>
      </c>
      <c r="AI411" s="23" t="str">
        <f>$E$15</f>
        <v>4 Cylinder</v>
      </c>
      <c r="AJ411" s="4">
        <f t="shared" si="201"/>
        <v>0</v>
      </c>
      <c r="AK411" s="5">
        <f t="shared" si="190"/>
        <v>0</v>
      </c>
      <c r="AL411" s="5">
        <f t="shared" si="191"/>
        <v>0</v>
      </c>
      <c r="AM411" s="5">
        <f t="shared" si="192"/>
        <v>0</v>
      </c>
      <c r="AN411" s="5">
        <f t="shared" si="193"/>
        <v>0</v>
      </c>
      <c r="AO411" s="5">
        <f t="shared" si="194"/>
        <v>0</v>
      </c>
      <c r="AP411" s="5">
        <f t="shared" si="195"/>
        <v>0</v>
      </c>
      <c r="AQ411" s="5">
        <f t="shared" si="196"/>
        <v>0</v>
      </c>
      <c r="AR411" s="5">
        <f t="shared" si="197"/>
        <v>0</v>
      </c>
      <c r="AS411" s="5">
        <f t="shared" si="198"/>
        <v>0</v>
      </c>
      <c r="AT411" s="5">
        <f t="shared" si="199"/>
        <v>0</v>
      </c>
      <c r="AU411" s="6">
        <f t="shared" si="200"/>
        <v>0</v>
      </c>
    </row>
    <row r="412" spans="1:47" x14ac:dyDescent="0.25">
      <c r="A412" s="48">
        <f>CHK!G412</f>
        <v>0</v>
      </c>
      <c r="B412" s="48">
        <f>CHK!H412</f>
        <v>0</v>
      </c>
      <c r="C412" s="48" t="str">
        <f>CHK!I412</f>
        <v>OK</v>
      </c>
      <c r="D412" s="82"/>
      <c r="E412" s="23" t="str">
        <f>$E$16</f>
        <v>6 Cylinder</v>
      </c>
      <c r="F412" s="28"/>
      <c r="G412" s="29"/>
      <c r="H412" s="29"/>
      <c r="I412" s="29"/>
      <c r="J412" s="29"/>
      <c r="K412" s="29"/>
      <c r="L412" s="29"/>
      <c r="M412" s="29"/>
      <c r="N412" s="29"/>
      <c r="O412" s="29"/>
      <c r="P412" s="29"/>
      <c r="Q412" s="30"/>
      <c r="R412" s="2"/>
      <c r="S412" s="82"/>
      <c r="T412" s="23" t="str">
        <f>$E$16</f>
        <v>6 Cylinder</v>
      </c>
      <c r="U412" s="28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30"/>
      <c r="AG412" s="2"/>
      <c r="AH412" s="82"/>
      <c r="AI412" s="23" t="str">
        <f>$E$16</f>
        <v>6 Cylinder</v>
      </c>
      <c r="AJ412" s="4">
        <f t="shared" si="201"/>
        <v>0</v>
      </c>
      <c r="AK412" s="5">
        <f t="shared" si="190"/>
        <v>0</v>
      </c>
      <c r="AL412" s="5">
        <f t="shared" si="191"/>
        <v>0</v>
      </c>
      <c r="AM412" s="5">
        <f t="shared" si="192"/>
        <v>0</v>
      </c>
      <c r="AN412" s="5">
        <f t="shared" si="193"/>
        <v>0</v>
      </c>
      <c r="AO412" s="5">
        <f t="shared" si="194"/>
        <v>0</v>
      </c>
      <c r="AP412" s="5">
        <f t="shared" si="195"/>
        <v>0</v>
      </c>
      <c r="AQ412" s="5">
        <f t="shared" si="196"/>
        <v>0</v>
      </c>
      <c r="AR412" s="5">
        <f t="shared" si="197"/>
        <v>0</v>
      </c>
      <c r="AS412" s="5">
        <f t="shared" si="198"/>
        <v>0</v>
      </c>
      <c r="AT412" s="5">
        <f t="shared" si="199"/>
        <v>0</v>
      </c>
      <c r="AU412" s="6">
        <f t="shared" si="200"/>
        <v>0</v>
      </c>
    </row>
    <row r="413" spans="1:47" x14ac:dyDescent="0.25">
      <c r="A413" s="48">
        <f>CHK!G413</f>
        <v>0</v>
      </c>
      <c r="B413" s="48">
        <f>CHK!H413</f>
        <v>0</v>
      </c>
      <c r="C413" s="48" t="str">
        <f>CHK!I413</f>
        <v>OK</v>
      </c>
      <c r="D413" s="82"/>
      <c r="E413" s="23" t="str">
        <f>$E$17</f>
        <v>8 Cylinder</v>
      </c>
      <c r="F413" s="28"/>
      <c r="G413" s="29"/>
      <c r="H413" s="29"/>
      <c r="I413" s="29"/>
      <c r="J413" s="29"/>
      <c r="K413" s="29"/>
      <c r="L413" s="29"/>
      <c r="M413" s="29"/>
      <c r="N413" s="29"/>
      <c r="O413" s="29"/>
      <c r="P413" s="29"/>
      <c r="Q413" s="30"/>
      <c r="R413" s="2"/>
      <c r="S413" s="82"/>
      <c r="T413" s="23" t="str">
        <f>$E$17</f>
        <v>8 Cylinder</v>
      </c>
      <c r="U413" s="28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30"/>
      <c r="AG413" s="2"/>
      <c r="AH413" s="82"/>
      <c r="AI413" s="23" t="str">
        <f>$E$17</f>
        <v>8 Cylinder</v>
      </c>
      <c r="AJ413" s="4">
        <f t="shared" si="201"/>
        <v>0</v>
      </c>
      <c r="AK413" s="5">
        <f t="shared" si="190"/>
        <v>0</v>
      </c>
      <c r="AL413" s="5">
        <f t="shared" si="191"/>
        <v>0</v>
      </c>
      <c r="AM413" s="5">
        <f t="shared" si="192"/>
        <v>0</v>
      </c>
      <c r="AN413" s="5">
        <f t="shared" si="193"/>
        <v>0</v>
      </c>
      <c r="AO413" s="5">
        <f t="shared" si="194"/>
        <v>0</v>
      </c>
      <c r="AP413" s="5">
        <f t="shared" si="195"/>
        <v>0</v>
      </c>
      <c r="AQ413" s="5">
        <f t="shared" si="196"/>
        <v>0</v>
      </c>
      <c r="AR413" s="5">
        <f t="shared" si="197"/>
        <v>0</v>
      </c>
      <c r="AS413" s="5">
        <f t="shared" si="198"/>
        <v>0</v>
      </c>
      <c r="AT413" s="5">
        <f t="shared" si="199"/>
        <v>0</v>
      </c>
      <c r="AU413" s="6">
        <f t="shared" si="200"/>
        <v>0</v>
      </c>
    </row>
    <row r="414" spans="1:47" x14ac:dyDescent="0.25">
      <c r="A414" s="48">
        <f>CHK!G414</f>
        <v>0</v>
      </c>
      <c r="B414" s="48">
        <f>CHK!H414</f>
        <v>0</v>
      </c>
      <c r="C414" s="48" t="str">
        <f>CHK!I414</f>
        <v>OK</v>
      </c>
      <c r="D414" s="83"/>
      <c r="E414" s="23" t="str">
        <f>$E$18</f>
        <v>&gt;8 Cylinders</v>
      </c>
      <c r="F414" s="28"/>
      <c r="G414" s="29"/>
      <c r="H414" s="29"/>
      <c r="I414" s="29"/>
      <c r="J414" s="29"/>
      <c r="K414" s="29"/>
      <c r="L414" s="29"/>
      <c r="M414" s="29"/>
      <c r="N414" s="29"/>
      <c r="O414" s="29"/>
      <c r="P414" s="29"/>
      <c r="Q414" s="30"/>
      <c r="R414" s="2"/>
      <c r="S414" s="83"/>
      <c r="T414" s="23" t="str">
        <f>$E$18</f>
        <v>&gt;8 Cylinders</v>
      </c>
      <c r="U414" s="28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30"/>
      <c r="AG414" s="2"/>
      <c r="AH414" s="83"/>
      <c r="AI414" s="23" t="str">
        <f>$E$18</f>
        <v>&gt;8 Cylinders</v>
      </c>
      <c r="AJ414" s="4">
        <f t="shared" si="201"/>
        <v>0</v>
      </c>
      <c r="AK414" s="5">
        <f t="shared" si="190"/>
        <v>0</v>
      </c>
      <c r="AL414" s="5">
        <f t="shared" si="191"/>
        <v>0</v>
      </c>
      <c r="AM414" s="5">
        <f t="shared" si="192"/>
        <v>0</v>
      </c>
      <c r="AN414" s="5">
        <f t="shared" si="193"/>
        <v>0</v>
      </c>
      <c r="AO414" s="5">
        <f t="shared" si="194"/>
        <v>0</v>
      </c>
      <c r="AP414" s="5">
        <f t="shared" si="195"/>
        <v>0</v>
      </c>
      <c r="AQ414" s="5">
        <f t="shared" si="196"/>
        <v>0</v>
      </c>
      <c r="AR414" s="5">
        <f t="shared" si="197"/>
        <v>0</v>
      </c>
      <c r="AS414" s="5">
        <f t="shared" si="198"/>
        <v>0</v>
      </c>
      <c r="AT414" s="5">
        <f t="shared" si="199"/>
        <v>0</v>
      </c>
      <c r="AU414" s="6">
        <f t="shared" si="200"/>
        <v>0</v>
      </c>
    </row>
    <row r="415" spans="1:47" ht="15.75" customHeight="1" x14ac:dyDescent="0.25">
      <c r="A415" s="48">
        <f>CHK!G415</f>
        <v>0</v>
      </c>
      <c r="B415" s="48">
        <f>CHK!H415</f>
        <v>0</v>
      </c>
      <c r="C415" s="48" t="str">
        <f>CHK!I415</f>
        <v>OK</v>
      </c>
      <c r="D415" s="81" t="str">
        <f>$D$19</f>
        <v>Jeeps (4x4) Private</v>
      </c>
      <c r="E415" s="23" t="str">
        <f>$E$19</f>
        <v>4 Cylinder</v>
      </c>
      <c r="F415" s="28"/>
      <c r="G415" s="29"/>
      <c r="H415" s="29"/>
      <c r="I415" s="29"/>
      <c r="J415" s="29"/>
      <c r="K415" s="29"/>
      <c r="L415" s="29"/>
      <c r="M415" s="29"/>
      <c r="N415" s="29"/>
      <c r="O415" s="29"/>
      <c r="P415" s="29"/>
      <c r="Q415" s="30"/>
      <c r="R415" s="2"/>
      <c r="S415" s="81" t="str">
        <f>$D$19</f>
        <v>Jeeps (4x4) Private</v>
      </c>
      <c r="T415" s="23" t="str">
        <f>$E$19</f>
        <v>4 Cylinder</v>
      </c>
      <c r="U415" s="28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30"/>
      <c r="AG415" s="2"/>
      <c r="AH415" s="81" t="str">
        <f>$D$19</f>
        <v>Jeeps (4x4) Private</v>
      </c>
      <c r="AI415" s="23" t="str">
        <f>$E$19</f>
        <v>4 Cylinder</v>
      </c>
      <c r="AJ415" s="4">
        <f t="shared" si="201"/>
        <v>0</v>
      </c>
      <c r="AK415" s="5">
        <f t="shared" si="190"/>
        <v>0</v>
      </c>
      <c r="AL415" s="5">
        <f t="shared" si="191"/>
        <v>0</v>
      </c>
      <c r="AM415" s="5">
        <f t="shared" si="192"/>
        <v>0</v>
      </c>
      <c r="AN415" s="5">
        <f t="shared" si="193"/>
        <v>0</v>
      </c>
      <c r="AO415" s="5">
        <f t="shared" si="194"/>
        <v>0</v>
      </c>
      <c r="AP415" s="5">
        <f t="shared" si="195"/>
        <v>0</v>
      </c>
      <c r="AQ415" s="5">
        <f t="shared" si="196"/>
        <v>0</v>
      </c>
      <c r="AR415" s="5">
        <f t="shared" si="197"/>
        <v>0</v>
      </c>
      <c r="AS415" s="5">
        <f t="shared" si="198"/>
        <v>0</v>
      </c>
      <c r="AT415" s="5">
        <f t="shared" si="199"/>
        <v>0</v>
      </c>
      <c r="AU415" s="6">
        <f t="shared" si="200"/>
        <v>0</v>
      </c>
    </row>
    <row r="416" spans="1:47" x14ac:dyDescent="0.25">
      <c r="A416" s="48">
        <f>CHK!G416</f>
        <v>0</v>
      </c>
      <c r="B416" s="48">
        <f>CHK!H416</f>
        <v>0</v>
      </c>
      <c r="C416" s="48" t="str">
        <f>CHK!I416</f>
        <v>OK</v>
      </c>
      <c r="D416" s="82"/>
      <c r="E416" s="23" t="str">
        <f>$E$20</f>
        <v>6 Cylinder</v>
      </c>
      <c r="F416" s="28"/>
      <c r="G416" s="29"/>
      <c r="H416" s="29"/>
      <c r="I416" s="29"/>
      <c r="J416" s="29"/>
      <c r="K416" s="29"/>
      <c r="L416" s="29"/>
      <c r="M416" s="29"/>
      <c r="N416" s="29"/>
      <c r="O416" s="29"/>
      <c r="P416" s="29"/>
      <c r="Q416" s="30"/>
      <c r="R416" s="2"/>
      <c r="S416" s="82"/>
      <c r="T416" s="23" t="str">
        <f>$E$20</f>
        <v>6 Cylinder</v>
      </c>
      <c r="U416" s="28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30"/>
      <c r="AG416" s="2"/>
      <c r="AH416" s="82"/>
      <c r="AI416" s="23" t="str">
        <f>$E$20</f>
        <v>6 Cylinder</v>
      </c>
      <c r="AJ416" s="4">
        <f t="shared" si="201"/>
        <v>0</v>
      </c>
      <c r="AK416" s="5">
        <f t="shared" si="190"/>
        <v>0</v>
      </c>
      <c r="AL416" s="5">
        <f t="shared" si="191"/>
        <v>0</v>
      </c>
      <c r="AM416" s="5">
        <f t="shared" si="192"/>
        <v>0</v>
      </c>
      <c r="AN416" s="5">
        <f t="shared" si="193"/>
        <v>0</v>
      </c>
      <c r="AO416" s="5">
        <f t="shared" si="194"/>
        <v>0</v>
      </c>
      <c r="AP416" s="5">
        <f t="shared" si="195"/>
        <v>0</v>
      </c>
      <c r="AQ416" s="5">
        <f t="shared" si="196"/>
        <v>0</v>
      </c>
      <c r="AR416" s="5">
        <f t="shared" si="197"/>
        <v>0</v>
      </c>
      <c r="AS416" s="5">
        <f t="shared" si="198"/>
        <v>0</v>
      </c>
      <c r="AT416" s="5">
        <f t="shared" si="199"/>
        <v>0</v>
      </c>
      <c r="AU416" s="6">
        <f t="shared" si="200"/>
        <v>0</v>
      </c>
    </row>
    <row r="417" spans="1:47" x14ac:dyDescent="0.25">
      <c r="A417" s="48">
        <f>CHK!G417</f>
        <v>0</v>
      </c>
      <c r="B417" s="48">
        <f>CHK!H417</f>
        <v>0</v>
      </c>
      <c r="C417" s="48" t="str">
        <f>CHK!I417</f>
        <v>OK</v>
      </c>
      <c r="D417" s="82"/>
      <c r="E417" s="23" t="str">
        <f>$E$21</f>
        <v>8 Cylinder</v>
      </c>
      <c r="F417" s="28"/>
      <c r="G417" s="29"/>
      <c r="H417" s="29"/>
      <c r="I417" s="29"/>
      <c r="J417" s="29"/>
      <c r="K417" s="29"/>
      <c r="L417" s="29"/>
      <c r="M417" s="29"/>
      <c r="N417" s="29"/>
      <c r="O417" s="29"/>
      <c r="P417" s="29"/>
      <c r="Q417" s="30"/>
      <c r="R417" s="2"/>
      <c r="S417" s="82"/>
      <c r="T417" s="23" t="str">
        <f>$E$21</f>
        <v>8 Cylinder</v>
      </c>
      <c r="U417" s="28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30"/>
      <c r="AG417" s="2"/>
      <c r="AH417" s="82"/>
      <c r="AI417" s="23" t="str">
        <f>$E$21</f>
        <v>8 Cylinder</v>
      </c>
      <c r="AJ417" s="4">
        <f t="shared" si="201"/>
        <v>0</v>
      </c>
      <c r="AK417" s="5">
        <f t="shared" si="190"/>
        <v>0</v>
      </c>
      <c r="AL417" s="5">
        <f t="shared" si="191"/>
        <v>0</v>
      </c>
      <c r="AM417" s="5">
        <f t="shared" si="192"/>
        <v>0</v>
      </c>
      <c r="AN417" s="5">
        <f t="shared" si="193"/>
        <v>0</v>
      </c>
      <c r="AO417" s="5">
        <f t="shared" si="194"/>
        <v>0</v>
      </c>
      <c r="AP417" s="5">
        <f t="shared" si="195"/>
        <v>0</v>
      </c>
      <c r="AQ417" s="5">
        <f t="shared" si="196"/>
        <v>0</v>
      </c>
      <c r="AR417" s="5">
        <f t="shared" si="197"/>
        <v>0</v>
      </c>
      <c r="AS417" s="5">
        <f t="shared" si="198"/>
        <v>0</v>
      </c>
      <c r="AT417" s="5">
        <f t="shared" si="199"/>
        <v>0</v>
      </c>
      <c r="AU417" s="6">
        <f t="shared" si="200"/>
        <v>0</v>
      </c>
    </row>
    <row r="418" spans="1:47" x14ac:dyDescent="0.25">
      <c r="A418" s="48">
        <f>CHK!G418</f>
        <v>0</v>
      </c>
      <c r="B418" s="48">
        <f>CHK!H418</f>
        <v>0</v>
      </c>
      <c r="C418" s="48" t="str">
        <f>CHK!I418</f>
        <v>OK</v>
      </c>
      <c r="D418" s="83"/>
      <c r="E418" s="23" t="str">
        <f>$E$22</f>
        <v>&gt;8 Cylinders</v>
      </c>
      <c r="F418" s="28"/>
      <c r="G418" s="29"/>
      <c r="H418" s="29"/>
      <c r="I418" s="29"/>
      <c r="J418" s="29"/>
      <c r="K418" s="29"/>
      <c r="L418" s="29"/>
      <c r="M418" s="29"/>
      <c r="N418" s="29"/>
      <c r="O418" s="29"/>
      <c r="P418" s="29"/>
      <c r="Q418" s="30"/>
      <c r="R418" s="2"/>
      <c r="S418" s="83"/>
      <c r="T418" s="23" t="str">
        <f>$E$22</f>
        <v>&gt;8 Cylinders</v>
      </c>
      <c r="U418" s="28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30"/>
      <c r="AG418" s="2"/>
      <c r="AH418" s="83"/>
      <c r="AI418" s="23" t="str">
        <f>$E$22</f>
        <v>&gt;8 Cylinders</v>
      </c>
      <c r="AJ418" s="4">
        <f t="shared" si="201"/>
        <v>0</v>
      </c>
      <c r="AK418" s="5">
        <f t="shared" si="190"/>
        <v>0</v>
      </c>
      <c r="AL418" s="5">
        <f t="shared" si="191"/>
        <v>0</v>
      </c>
      <c r="AM418" s="5">
        <f t="shared" si="192"/>
        <v>0</v>
      </c>
      <c r="AN418" s="5">
        <f t="shared" si="193"/>
        <v>0</v>
      </c>
      <c r="AO418" s="5">
        <f t="shared" si="194"/>
        <v>0</v>
      </c>
      <c r="AP418" s="5">
        <f t="shared" si="195"/>
        <v>0</v>
      </c>
      <c r="AQ418" s="5">
        <f t="shared" si="196"/>
        <v>0</v>
      </c>
      <c r="AR418" s="5">
        <f t="shared" si="197"/>
        <v>0</v>
      </c>
      <c r="AS418" s="5">
        <f t="shared" si="198"/>
        <v>0</v>
      </c>
      <c r="AT418" s="5">
        <f t="shared" si="199"/>
        <v>0</v>
      </c>
      <c r="AU418" s="6">
        <f t="shared" si="200"/>
        <v>0</v>
      </c>
    </row>
    <row r="419" spans="1:47" ht="15.75" customHeight="1" x14ac:dyDescent="0.25">
      <c r="A419" s="48">
        <f>CHK!G419</f>
        <v>0</v>
      </c>
      <c r="B419" s="48">
        <f>CHK!H419</f>
        <v>0</v>
      </c>
      <c r="C419" s="48" t="str">
        <f>CHK!I419</f>
        <v>OK</v>
      </c>
      <c r="D419" s="81" t="str">
        <f>$D$23</f>
        <v>Jeeps (4x4) Commercial</v>
      </c>
      <c r="E419" s="23" t="str">
        <f>$E$23</f>
        <v>4 Cylinder</v>
      </c>
      <c r="F419" s="28"/>
      <c r="G419" s="29"/>
      <c r="H419" s="29"/>
      <c r="I419" s="29"/>
      <c r="J419" s="29"/>
      <c r="K419" s="29"/>
      <c r="L419" s="29"/>
      <c r="M419" s="29"/>
      <c r="N419" s="29"/>
      <c r="O419" s="29"/>
      <c r="P419" s="29"/>
      <c r="Q419" s="30"/>
      <c r="R419" s="2"/>
      <c r="S419" s="81" t="str">
        <f>$D$23</f>
        <v>Jeeps (4x4) Commercial</v>
      </c>
      <c r="T419" s="23" t="str">
        <f>$E$23</f>
        <v>4 Cylinder</v>
      </c>
      <c r="U419" s="28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30"/>
      <c r="AG419" s="2"/>
      <c r="AH419" s="81" t="str">
        <f>$D$23</f>
        <v>Jeeps (4x4) Commercial</v>
      </c>
      <c r="AI419" s="23" t="str">
        <f>$E$23</f>
        <v>4 Cylinder</v>
      </c>
      <c r="AJ419" s="4">
        <f t="shared" si="201"/>
        <v>0</v>
      </c>
      <c r="AK419" s="5">
        <f t="shared" si="190"/>
        <v>0</v>
      </c>
      <c r="AL419" s="5">
        <f t="shared" si="191"/>
        <v>0</v>
      </c>
      <c r="AM419" s="5">
        <f t="shared" si="192"/>
        <v>0</v>
      </c>
      <c r="AN419" s="5">
        <f t="shared" si="193"/>
        <v>0</v>
      </c>
      <c r="AO419" s="5">
        <f t="shared" si="194"/>
        <v>0</v>
      </c>
      <c r="AP419" s="5">
        <f t="shared" si="195"/>
        <v>0</v>
      </c>
      <c r="AQ419" s="5">
        <f t="shared" si="196"/>
        <v>0</v>
      </c>
      <c r="AR419" s="5">
        <f t="shared" si="197"/>
        <v>0</v>
      </c>
      <c r="AS419" s="5">
        <f t="shared" si="198"/>
        <v>0</v>
      </c>
      <c r="AT419" s="5">
        <f t="shared" si="199"/>
        <v>0</v>
      </c>
      <c r="AU419" s="6">
        <f t="shared" si="200"/>
        <v>0</v>
      </c>
    </row>
    <row r="420" spans="1:47" x14ac:dyDescent="0.25">
      <c r="A420" s="48">
        <f>CHK!G420</f>
        <v>0</v>
      </c>
      <c r="B420" s="48">
        <f>CHK!H420</f>
        <v>0</v>
      </c>
      <c r="C420" s="48" t="str">
        <f>CHK!I420</f>
        <v>OK</v>
      </c>
      <c r="D420" s="82"/>
      <c r="E420" s="23" t="str">
        <f>$E$24</f>
        <v>6 Cylinder</v>
      </c>
      <c r="F420" s="28"/>
      <c r="G420" s="29"/>
      <c r="H420" s="29"/>
      <c r="I420" s="29"/>
      <c r="J420" s="29"/>
      <c r="K420" s="29"/>
      <c r="L420" s="29"/>
      <c r="M420" s="29"/>
      <c r="N420" s="29"/>
      <c r="O420" s="29"/>
      <c r="P420" s="29"/>
      <c r="Q420" s="30"/>
      <c r="R420" s="2"/>
      <c r="S420" s="82"/>
      <c r="T420" s="23" t="str">
        <f>$E$24</f>
        <v>6 Cylinder</v>
      </c>
      <c r="U420" s="28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30"/>
      <c r="AG420" s="2"/>
      <c r="AH420" s="82"/>
      <c r="AI420" s="23" t="str">
        <f>$E$24</f>
        <v>6 Cylinder</v>
      </c>
      <c r="AJ420" s="4">
        <f t="shared" si="201"/>
        <v>0</v>
      </c>
      <c r="AK420" s="5">
        <f t="shared" si="190"/>
        <v>0</v>
      </c>
      <c r="AL420" s="5">
        <f t="shared" si="191"/>
        <v>0</v>
      </c>
      <c r="AM420" s="5">
        <f t="shared" si="192"/>
        <v>0</v>
      </c>
      <c r="AN420" s="5">
        <f t="shared" si="193"/>
        <v>0</v>
      </c>
      <c r="AO420" s="5">
        <f t="shared" si="194"/>
        <v>0</v>
      </c>
      <c r="AP420" s="5">
        <f t="shared" si="195"/>
        <v>0</v>
      </c>
      <c r="AQ420" s="5">
        <f t="shared" si="196"/>
        <v>0</v>
      </c>
      <c r="AR420" s="5">
        <f t="shared" si="197"/>
        <v>0</v>
      </c>
      <c r="AS420" s="5">
        <f t="shared" si="198"/>
        <v>0</v>
      </c>
      <c r="AT420" s="5">
        <f t="shared" si="199"/>
        <v>0</v>
      </c>
      <c r="AU420" s="6">
        <f t="shared" si="200"/>
        <v>0</v>
      </c>
    </row>
    <row r="421" spans="1:47" x14ac:dyDescent="0.25">
      <c r="A421" s="48">
        <f>CHK!G421</f>
        <v>0</v>
      </c>
      <c r="B421" s="48">
        <f>CHK!H421</f>
        <v>0</v>
      </c>
      <c r="C421" s="48" t="str">
        <f>CHK!I421</f>
        <v>OK</v>
      </c>
      <c r="D421" s="82"/>
      <c r="E421" s="23" t="str">
        <f>$E$25</f>
        <v>8 Cylinder</v>
      </c>
      <c r="F421" s="28"/>
      <c r="G421" s="29"/>
      <c r="H421" s="29"/>
      <c r="I421" s="29"/>
      <c r="J421" s="29"/>
      <c r="K421" s="29"/>
      <c r="L421" s="29"/>
      <c r="M421" s="29"/>
      <c r="N421" s="29"/>
      <c r="O421" s="29"/>
      <c r="P421" s="29"/>
      <c r="Q421" s="30"/>
      <c r="R421" s="2"/>
      <c r="S421" s="82"/>
      <c r="T421" s="23" t="str">
        <f>$E$25</f>
        <v>8 Cylinder</v>
      </c>
      <c r="U421" s="28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30"/>
      <c r="AG421" s="2"/>
      <c r="AH421" s="82"/>
      <c r="AI421" s="23" t="str">
        <f>$E$25</f>
        <v>8 Cylinder</v>
      </c>
      <c r="AJ421" s="4">
        <f t="shared" si="201"/>
        <v>0</v>
      </c>
      <c r="AK421" s="5">
        <f t="shared" si="190"/>
        <v>0</v>
      </c>
      <c r="AL421" s="5">
        <f t="shared" si="191"/>
        <v>0</v>
      </c>
      <c r="AM421" s="5">
        <f t="shared" si="192"/>
        <v>0</v>
      </c>
      <c r="AN421" s="5">
        <f t="shared" si="193"/>
        <v>0</v>
      </c>
      <c r="AO421" s="5">
        <f t="shared" si="194"/>
        <v>0</v>
      </c>
      <c r="AP421" s="5">
        <f t="shared" si="195"/>
        <v>0</v>
      </c>
      <c r="AQ421" s="5">
        <f t="shared" si="196"/>
        <v>0</v>
      </c>
      <c r="AR421" s="5">
        <f t="shared" si="197"/>
        <v>0</v>
      </c>
      <c r="AS421" s="5">
        <f t="shared" si="198"/>
        <v>0</v>
      </c>
      <c r="AT421" s="5">
        <f t="shared" si="199"/>
        <v>0</v>
      </c>
      <c r="AU421" s="6">
        <f t="shared" si="200"/>
        <v>0</v>
      </c>
    </row>
    <row r="422" spans="1:47" x14ac:dyDescent="0.25">
      <c r="A422" s="48">
        <f>CHK!G422</f>
        <v>0</v>
      </c>
      <c r="B422" s="48">
        <f>CHK!H422</f>
        <v>0</v>
      </c>
      <c r="C422" s="48" t="str">
        <f>CHK!I422</f>
        <v>OK</v>
      </c>
      <c r="D422" s="83"/>
      <c r="E422" s="23" t="str">
        <f>$E$26</f>
        <v>&gt;8 Cylinders</v>
      </c>
      <c r="F422" s="28"/>
      <c r="G422" s="29"/>
      <c r="H422" s="29"/>
      <c r="I422" s="29"/>
      <c r="J422" s="29"/>
      <c r="K422" s="29"/>
      <c r="L422" s="29"/>
      <c r="M422" s="29"/>
      <c r="N422" s="29"/>
      <c r="O422" s="29"/>
      <c r="P422" s="29"/>
      <c r="Q422" s="30"/>
      <c r="R422" s="2"/>
      <c r="S422" s="83"/>
      <c r="T422" s="23" t="str">
        <f>$E$26</f>
        <v>&gt;8 Cylinders</v>
      </c>
      <c r="U422" s="28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30"/>
      <c r="AG422" s="2"/>
      <c r="AH422" s="83"/>
      <c r="AI422" s="23" t="str">
        <f>$E$26</f>
        <v>&gt;8 Cylinders</v>
      </c>
      <c r="AJ422" s="4">
        <f t="shared" si="201"/>
        <v>0</v>
      </c>
      <c r="AK422" s="5">
        <f t="shared" si="190"/>
        <v>0</v>
      </c>
      <c r="AL422" s="5">
        <f t="shared" si="191"/>
        <v>0</v>
      </c>
      <c r="AM422" s="5">
        <f t="shared" si="192"/>
        <v>0</v>
      </c>
      <c r="AN422" s="5">
        <f t="shared" si="193"/>
        <v>0</v>
      </c>
      <c r="AO422" s="5">
        <f t="shared" si="194"/>
        <v>0</v>
      </c>
      <c r="AP422" s="5">
        <f t="shared" si="195"/>
        <v>0</v>
      </c>
      <c r="AQ422" s="5">
        <f t="shared" si="196"/>
        <v>0</v>
      </c>
      <c r="AR422" s="5">
        <f t="shared" si="197"/>
        <v>0</v>
      </c>
      <c r="AS422" s="5">
        <f t="shared" si="198"/>
        <v>0</v>
      </c>
      <c r="AT422" s="5">
        <f t="shared" si="199"/>
        <v>0</v>
      </c>
      <c r="AU422" s="6">
        <f t="shared" si="200"/>
        <v>0</v>
      </c>
    </row>
    <row r="423" spans="1:47" x14ac:dyDescent="0.25">
      <c r="A423" s="48">
        <f>CHK!G423</f>
        <v>0</v>
      </c>
      <c r="B423" s="48">
        <f>CHK!H423</f>
        <v>0</v>
      </c>
      <c r="C423" s="48" t="str">
        <f>CHK!I423</f>
        <v>OK</v>
      </c>
      <c r="D423" s="81" t="str">
        <f>$D$27</f>
        <v>Pickup &amp; Truck</v>
      </c>
      <c r="E423" s="23" t="str">
        <f>$E$27</f>
        <v>Upto 1 Ton</v>
      </c>
      <c r="F423" s="28"/>
      <c r="G423" s="29"/>
      <c r="H423" s="29"/>
      <c r="I423" s="29"/>
      <c r="J423" s="29"/>
      <c r="K423" s="29"/>
      <c r="L423" s="29"/>
      <c r="M423" s="29"/>
      <c r="N423" s="29"/>
      <c r="O423" s="29"/>
      <c r="P423" s="29"/>
      <c r="Q423" s="30"/>
      <c r="R423" s="2"/>
      <c r="S423" s="81" t="str">
        <f>$D$27</f>
        <v>Pickup &amp; Truck</v>
      </c>
      <c r="T423" s="23" t="str">
        <f>$E$27</f>
        <v>Upto 1 Ton</v>
      </c>
      <c r="U423" s="28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30"/>
      <c r="AG423" s="2"/>
      <c r="AH423" s="81" t="str">
        <f>$D$27</f>
        <v>Pickup &amp; Truck</v>
      </c>
      <c r="AI423" s="23" t="str">
        <f>$E$27</f>
        <v>Upto 1 Ton</v>
      </c>
      <c r="AJ423" s="4">
        <f t="shared" si="201"/>
        <v>0</v>
      </c>
      <c r="AK423" s="5">
        <f t="shared" si="190"/>
        <v>0</v>
      </c>
      <c r="AL423" s="5">
        <f t="shared" si="191"/>
        <v>0</v>
      </c>
      <c r="AM423" s="5">
        <f t="shared" si="192"/>
        <v>0</v>
      </c>
      <c r="AN423" s="5">
        <f t="shared" si="193"/>
        <v>0</v>
      </c>
      <c r="AO423" s="5">
        <f t="shared" si="194"/>
        <v>0</v>
      </c>
      <c r="AP423" s="5">
        <f t="shared" si="195"/>
        <v>0</v>
      </c>
      <c r="AQ423" s="5">
        <f t="shared" si="196"/>
        <v>0</v>
      </c>
      <c r="AR423" s="5">
        <f t="shared" si="197"/>
        <v>0</v>
      </c>
      <c r="AS423" s="5">
        <f t="shared" si="198"/>
        <v>0</v>
      </c>
      <c r="AT423" s="5">
        <f t="shared" si="199"/>
        <v>0</v>
      </c>
      <c r="AU423" s="6">
        <f t="shared" si="200"/>
        <v>0</v>
      </c>
    </row>
    <row r="424" spans="1:47" x14ac:dyDescent="0.25">
      <c r="A424" s="48">
        <f>CHK!G424</f>
        <v>0</v>
      </c>
      <c r="B424" s="48">
        <f>CHK!H424</f>
        <v>0</v>
      </c>
      <c r="C424" s="48" t="str">
        <f>CHK!I424</f>
        <v>OK</v>
      </c>
      <c r="D424" s="82"/>
      <c r="E424" s="23" t="str">
        <f>$E$28</f>
        <v>Upto 2 Ton</v>
      </c>
      <c r="F424" s="28"/>
      <c r="G424" s="29"/>
      <c r="H424" s="29"/>
      <c r="I424" s="29"/>
      <c r="J424" s="29"/>
      <c r="K424" s="29"/>
      <c r="L424" s="29"/>
      <c r="M424" s="29"/>
      <c r="N424" s="29"/>
      <c r="O424" s="29"/>
      <c r="P424" s="29"/>
      <c r="Q424" s="30"/>
      <c r="R424" s="2"/>
      <c r="S424" s="82"/>
      <c r="T424" s="23" t="str">
        <f>$E$28</f>
        <v>Upto 2 Ton</v>
      </c>
      <c r="U424" s="28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30"/>
      <c r="AG424" s="2"/>
      <c r="AH424" s="82"/>
      <c r="AI424" s="23" t="str">
        <f>$E$28</f>
        <v>Upto 2 Ton</v>
      </c>
      <c r="AJ424" s="4">
        <f t="shared" si="201"/>
        <v>0</v>
      </c>
      <c r="AK424" s="5">
        <f t="shared" si="190"/>
        <v>0</v>
      </c>
      <c r="AL424" s="5">
        <f t="shared" si="191"/>
        <v>0</v>
      </c>
      <c r="AM424" s="5">
        <f t="shared" si="192"/>
        <v>0</v>
      </c>
      <c r="AN424" s="5">
        <f t="shared" si="193"/>
        <v>0</v>
      </c>
      <c r="AO424" s="5">
        <f t="shared" si="194"/>
        <v>0</v>
      </c>
      <c r="AP424" s="5">
        <f t="shared" si="195"/>
        <v>0</v>
      </c>
      <c r="AQ424" s="5">
        <f t="shared" si="196"/>
        <v>0</v>
      </c>
      <c r="AR424" s="5">
        <f t="shared" si="197"/>
        <v>0</v>
      </c>
      <c r="AS424" s="5">
        <f t="shared" si="198"/>
        <v>0</v>
      </c>
      <c r="AT424" s="5">
        <f t="shared" si="199"/>
        <v>0</v>
      </c>
      <c r="AU424" s="6">
        <f t="shared" si="200"/>
        <v>0</v>
      </c>
    </row>
    <row r="425" spans="1:47" x14ac:dyDescent="0.25">
      <c r="A425" s="48">
        <f>CHK!G425</f>
        <v>0</v>
      </c>
      <c r="B425" s="48">
        <f>CHK!H425</f>
        <v>0</v>
      </c>
      <c r="C425" s="48" t="str">
        <f>CHK!I425</f>
        <v>OK</v>
      </c>
      <c r="D425" s="82"/>
      <c r="E425" s="23" t="str">
        <f>$E$29</f>
        <v>Upto 3 Ton</v>
      </c>
      <c r="F425" s="28"/>
      <c r="G425" s="29"/>
      <c r="H425" s="29"/>
      <c r="I425" s="29"/>
      <c r="J425" s="29"/>
      <c r="K425" s="29"/>
      <c r="L425" s="29"/>
      <c r="M425" s="29"/>
      <c r="N425" s="29"/>
      <c r="O425" s="29"/>
      <c r="P425" s="29"/>
      <c r="Q425" s="30"/>
      <c r="R425" s="2"/>
      <c r="S425" s="82"/>
      <c r="T425" s="23" t="str">
        <f>$E$29</f>
        <v>Upto 3 Ton</v>
      </c>
      <c r="U425" s="28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30"/>
      <c r="AG425" s="2"/>
      <c r="AH425" s="82"/>
      <c r="AI425" s="23" t="str">
        <f>$E$29</f>
        <v>Upto 3 Ton</v>
      </c>
      <c r="AJ425" s="4">
        <f t="shared" si="201"/>
        <v>0</v>
      </c>
      <c r="AK425" s="5">
        <f t="shared" si="190"/>
        <v>0</v>
      </c>
      <c r="AL425" s="5">
        <f t="shared" si="191"/>
        <v>0</v>
      </c>
      <c r="AM425" s="5">
        <f t="shared" si="192"/>
        <v>0</v>
      </c>
      <c r="AN425" s="5">
        <f t="shared" si="193"/>
        <v>0</v>
      </c>
      <c r="AO425" s="5">
        <f t="shared" si="194"/>
        <v>0</v>
      </c>
      <c r="AP425" s="5">
        <f t="shared" si="195"/>
        <v>0</v>
      </c>
      <c r="AQ425" s="5">
        <f t="shared" si="196"/>
        <v>0</v>
      </c>
      <c r="AR425" s="5">
        <f t="shared" si="197"/>
        <v>0</v>
      </c>
      <c r="AS425" s="5">
        <f t="shared" si="198"/>
        <v>0</v>
      </c>
      <c r="AT425" s="5">
        <f t="shared" si="199"/>
        <v>0</v>
      </c>
      <c r="AU425" s="6">
        <f t="shared" si="200"/>
        <v>0</v>
      </c>
    </row>
    <row r="426" spans="1:47" x14ac:dyDescent="0.25">
      <c r="A426" s="48">
        <f>CHK!G426</f>
        <v>0</v>
      </c>
      <c r="B426" s="48">
        <f>CHK!H426</f>
        <v>0</v>
      </c>
      <c r="C426" s="48" t="str">
        <f>CHK!I426</f>
        <v>OK</v>
      </c>
      <c r="D426" s="82"/>
      <c r="E426" s="23" t="str">
        <f>$E$30</f>
        <v>Upto 5 Ton</v>
      </c>
      <c r="F426" s="28"/>
      <c r="G426" s="29"/>
      <c r="H426" s="29"/>
      <c r="I426" s="29"/>
      <c r="J426" s="29"/>
      <c r="K426" s="29"/>
      <c r="L426" s="29"/>
      <c r="M426" s="29"/>
      <c r="N426" s="29"/>
      <c r="O426" s="29"/>
      <c r="P426" s="29"/>
      <c r="Q426" s="30"/>
      <c r="R426" s="2"/>
      <c r="S426" s="82"/>
      <c r="T426" s="23" t="str">
        <f>$E$30</f>
        <v>Upto 5 Ton</v>
      </c>
      <c r="U426" s="28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30"/>
      <c r="AG426" s="2"/>
      <c r="AH426" s="82"/>
      <c r="AI426" s="23" t="str">
        <f>$E$30</f>
        <v>Upto 5 Ton</v>
      </c>
      <c r="AJ426" s="4">
        <f t="shared" si="201"/>
        <v>0</v>
      </c>
      <c r="AK426" s="5">
        <f t="shared" si="190"/>
        <v>0</v>
      </c>
      <c r="AL426" s="5">
        <f t="shared" si="191"/>
        <v>0</v>
      </c>
      <c r="AM426" s="5">
        <f t="shared" si="192"/>
        <v>0</v>
      </c>
      <c r="AN426" s="5">
        <f t="shared" si="193"/>
        <v>0</v>
      </c>
      <c r="AO426" s="5">
        <f t="shared" si="194"/>
        <v>0</v>
      </c>
      <c r="AP426" s="5">
        <f t="shared" si="195"/>
        <v>0</v>
      </c>
      <c r="AQ426" s="5">
        <f t="shared" si="196"/>
        <v>0</v>
      </c>
      <c r="AR426" s="5">
        <f t="shared" si="197"/>
        <v>0</v>
      </c>
      <c r="AS426" s="5">
        <f t="shared" si="198"/>
        <v>0</v>
      </c>
      <c r="AT426" s="5">
        <f t="shared" si="199"/>
        <v>0</v>
      </c>
      <c r="AU426" s="6">
        <f t="shared" si="200"/>
        <v>0</v>
      </c>
    </row>
    <row r="427" spans="1:47" x14ac:dyDescent="0.25">
      <c r="A427" s="48">
        <f>CHK!G427</f>
        <v>0</v>
      </c>
      <c r="B427" s="48">
        <f>CHK!H427</f>
        <v>0</v>
      </c>
      <c r="C427" s="48" t="str">
        <f>CHK!I427</f>
        <v>OK</v>
      </c>
      <c r="D427" s="82"/>
      <c r="E427" s="23" t="str">
        <f>$E$31</f>
        <v>Upto 7 Ton</v>
      </c>
      <c r="F427" s="28"/>
      <c r="G427" s="29"/>
      <c r="H427" s="29"/>
      <c r="I427" s="29"/>
      <c r="J427" s="29"/>
      <c r="K427" s="29"/>
      <c r="L427" s="29"/>
      <c r="M427" s="29"/>
      <c r="N427" s="29"/>
      <c r="O427" s="29"/>
      <c r="P427" s="29"/>
      <c r="Q427" s="30"/>
      <c r="R427" s="2"/>
      <c r="S427" s="82"/>
      <c r="T427" s="23" t="str">
        <f>$E$31</f>
        <v>Upto 7 Ton</v>
      </c>
      <c r="U427" s="28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30"/>
      <c r="AG427" s="2"/>
      <c r="AH427" s="82"/>
      <c r="AI427" s="23" t="str">
        <f>$E$31</f>
        <v>Upto 7 Ton</v>
      </c>
      <c r="AJ427" s="4">
        <f t="shared" si="201"/>
        <v>0</v>
      </c>
      <c r="AK427" s="5">
        <f t="shared" si="190"/>
        <v>0</v>
      </c>
      <c r="AL427" s="5">
        <f t="shared" si="191"/>
        <v>0</v>
      </c>
      <c r="AM427" s="5">
        <f t="shared" si="192"/>
        <v>0</v>
      </c>
      <c r="AN427" s="5">
        <f t="shared" si="193"/>
        <v>0</v>
      </c>
      <c r="AO427" s="5">
        <f t="shared" si="194"/>
        <v>0</v>
      </c>
      <c r="AP427" s="5">
        <f t="shared" si="195"/>
        <v>0</v>
      </c>
      <c r="AQ427" s="5">
        <f t="shared" si="196"/>
        <v>0</v>
      </c>
      <c r="AR427" s="5">
        <f t="shared" si="197"/>
        <v>0</v>
      </c>
      <c r="AS427" s="5">
        <f t="shared" si="198"/>
        <v>0</v>
      </c>
      <c r="AT427" s="5">
        <f t="shared" si="199"/>
        <v>0</v>
      </c>
      <c r="AU427" s="6">
        <f t="shared" si="200"/>
        <v>0</v>
      </c>
    </row>
    <row r="428" spans="1:47" x14ac:dyDescent="0.25">
      <c r="A428" s="48">
        <f>CHK!G428</f>
        <v>0</v>
      </c>
      <c r="B428" s="48">
        <f>CHK!H428</f>
        <v>0</v>
      </c>
      <c r="C428" s="48" t="str">
        <f>CHK!I428</f>
        <v>OK</v>
      </c>
      <c r="D428" s="82"/>
      <c r="E428" s="23" t="str">
        <f>$E$32</f>
        <v>Upto 10 Ton</v>
      </c>
      <c r="F428" s="28"/>
      <c r="G428" s="29"/>
      <c r="H428" s="29"/>
      <c r="I428" s="29"/>
      <c r="J428" s="29"/>
      <c r="K428" s="29"/>
      <c r="L428" s="29"/>
      <c r="M428" s="29"/>
      <c r="N428" s="29"/>
      <c r="O428" s="29"/>
      <c r="P428" s="29"/>
      <c r="Q428" s="30"/>
      <c r="R428" s="2"/>
      <c r="S428" s="82"/>
      <c r="T428" s="23" t="str">
        <f>$E$32</f>
        <v>Upto 10 Ton</v>
      </c>
      <c r="U428" s="28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30"/>
      <c r="AG428" s="2"/>
      <c r="AH428" s="82"/>
      <c r="AI428" s="23" t="str">
        <f>$E$32</f>
        <v>Upto 10 Ton</v>
      </c>
      <c r="AJ428" s="4">
        <f t="shared" si="201"/>
        <v>0</v>
      </c>
      <c r="AK428" s="5">
        <f t="shared" si="190"/>
        <v>0</v>
      </c>
      <c r="AL428" s="5">
        <f t="shared" si="191"/>
        <v>0</v>
      </c>
      <c r="AM428" s="5">
        <f t="shared" si="192"/>
        <v>0</v>
      </c>
      <c r="AN428" s="5">
        <f t="shared" si="193"/>
        <v>0</v>
      </c>
      <c r="AO428" s="5">
        <f t="shared" si="194"/>
        <v>0</v>
      </c>
      <c r="AP428" s="5">
        <f t="shared" si="195"/>
        <v>0</v>
      </c>
      <c r="AQ428" s="5">
        <f t="shared" si="196"/>
        <v>0</v>
      </c>
      <c r="AR428" s="5">
        <f t="shared" si="197"/>
        <v>0</v>
      </c>
      <c r="AS428" s="5">
        <f t="shared" si="198"/>
        <v>0</v>
      </c>
      <c r="AT428" s="5">
        <f t="shared" si="199"/>
        <v>0</v>
      </c>
      <c r="AU428" s="6">
        <f t="shared" si="200"/>
        <v>0</v>
      </c>
    </row>
    <row r="429" spans="1:47" x14ac:dyDescent="0.25">
      <c r="A429" s="48">
        <f>CHK!G429</f>
        <v>0</v>
      </c>
      <c r="B429" s="48">
        <f>CHK!H429</f>
        <v>0</v>
      </c>
      <c r="C429" s="48" t="str">
        <f>CHK!I429</f>
        <v>OK</v>
      </c>
      <c r="D429" s="83"/>
      <c r="E429" s="23" t="str">
        <f>$E$33</f>
        <v>More Than 10 ton</v>
      </c>
      <c r="F429" s="28"/>
      <c r="G429" s="29"/>
      <c r="H429" s="29"/>
      <c r="I429" s="29"/>
      <c r="J429" s="29"/>
      <c r="K429" s="29"/>
      <c r="L429" s="29"/>
      <c r="M429" s="29"/>
      <c r="N429" s="29"/>
      <c r="O429" s="29"/>
      <c r="P429" s="29"/>
      <c r="Q429" s="30"/>
      <c r="R429" s="2"/>
      <c r="S429" s="83"/>
      <c r="T429" s="23" t="str">
        <f>$E$33</f>
        <v>More Than 10 ton</v>
      </c>
      <c r="U429" s="28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30"/>
      <c r="AG429" s="2"/>
      <c r="AH429" s="83"/>
      <c r="AI429" s="23" t="str">
        <f>$E$33</f>
        <v>More Than 10 ton</v>
      </c>
      <c r="AJ429" s="4">
        <f t="shared" si="201"/>
        <v>0</v>
      </c>
      <c r="AK429" s="5">
        <f t="shared" si="190"/>
        <v>0</v>
      </c>
      <c r="AL429" s="5">
        <f t="shared" si="191"/>
        <v>0</v>
      </c>
      <c r="AM429" s="5">
        <f t="shared" si="192"/>
        <v>0</v>
      </c>
      <c r="AN429" s="5">
        <f t="shared" si="193"/>
        <v>0</v>
      </c>
      <c r="AO429" s="5">
        <f t="shared" si="194"/>
        <v>0</v>
      </c>
      <c r="AP429" s="5">
        <f t="shared" si="195"/>
        <v>0</v>
      </c>
      <c r="AQ429" s="5">
        <f t="shared" si="196"/>
        <v>0</v>
      </c>
      <c r="AR429" s="5">
        <f t="shared" si="197"/>
        <v>0</v>
      </c>
      <c r="AS429" s="5">
        <f t="shared" si="198"/>
        <v>0</v>
      </c>
      <c r="AT429" s="5">
        <f t="shared" si="199"/>
        <v>0</v>
      </c>
      <c r="AU429" s="6">
        <f t="shared" si="200"/>
        <v>0</v>
      </c>
    </row>
    <row r="430" spans="1:47" ht="15.75" customHeight="1" x14ac:dyDescent="0.25">
      <c r="A430" s="48">
        <f>CHK!G430</f>
        <v>0</v>
      </c>
      <c r="B430" s="48">
        <f>CHK!H430</f>
        <v>0</v>
      </c>
      <c r="C430" s="48" t="str">
        <f>CHK!I430</f>
        <v>OK</v>
      </c>
      <c r="D430" s="81" t="str">
        <f>$D$34</f>
        <v>Trailer, Water and Fuel Tanker</v>
      </c>
      <c r="E430" s="23" t="str">
        <f>$E$34</f>
        <v>Trailer</v>
      </c>
      <c r="F430" s="28"/>
      <c r="G430" s="29"/>
      <c r="H430" s="29"/>
      <c r="I430" s="29"/>
      <c r="J430" s="29"/>
      <c r="K430" s="29"/>
      <c r="L430" s="29"/>
      <c r="M430" s="29"/>
      <c r="N430" s="29"/>
      <c r="O430" s="29"/>
      <c r="P430" s="29"/>
      <c r="Q430" s="30"/>
      <c r="R430" s="2"/>
      <c r="S430" s="81" t="str">
        <f>$D$34</f>
        <v>Trailer, Water and Fuel Tanker</v>
      </c>
      <c r="T430" s="23" t="str">
        <f>$E$34</f>
        <v>Trailer</v>
      </c>
      <c r="U430" s="28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30"/>
      <c r="AG430" s="2"/>
      <c r="AH430" s="81" t="str">
        <f>$D$34</f>
        <v>Trailer, Water and Fuel Tanker</v>
      </c>
      <c r="AI430" s="23" t="str">
        <f>$E$34</f>
        <v>Trailer</v>
      </c>
      <c r="AJ430" s="4">
        <f t="shared" si="201"/>
        <v>0</v>
      </c>
      <c r="AK430" s="5">
        <f t="shared" si="190"/>
        <v>0</v>
      </c>
      <c r="AL430" s="5">
        <f t="shared" si="191"/>
        <v>0</v>
      </c>
      <c r="AM430" s="5">
        <f t="shared" si="192"/>
        <v>0</v>
      </c>
      <c r="AN430" s="5">
        <f t="shared" si="193"/>
        <v>0</v>
      </c>
      <c r="AO430" s="5">
        <f t="shared" si="194"/>
        <v>0</v>
      </c>
      <c r="AP430" s="5">
        <f t="shared" si="195"/>
        <v>0</v>
      </c>
      <c r="AQ430" s="5">
        <f t="shared" si="196"/>
        <v>0</v>
      </c>
      <c r="AR430" s="5">
        <f t="shared" si="197"/>
        <v>0</v>
      </c>
      <c r="AS430" s="5">
        <f t="shared" si="198"/>
        <v>0</v>
      </c>
      <c r="AT430" s="5">
        <f t="shared" si="199"/>
        <v>0</v>
      </c>
      <c r="AU430" s="6">
        <f t="shared" si="200"/>
        <v>0</v>
      </c>
    </row>
    <row r="431" spans="1:47" x14ac:dyDescent="0.25">
      <c r="A431" s="48">
        <f>CHK!G431</f>
        <v>0</v>
      </c>
      <c r="B431" s="48">
        <f>CHK!H431</f>
        <v>0</v>
      </c>
      <c r="C431" s="48" t="str">
        <f>CHK!I431</f>
        <v>OK</v>
      </c>
      <c r="D431" s="82"/>
      <c r="E431" s="23" t="str">
        <f>$E$35</f>
        <v>Water Tanker Under 2000 Gallon</v>
      </c>
      <c r="F431" s="28"/>
      <c r="G431" s="29"/>
      <c r="H431" s="29"/>
      <c r="I431" s="29"/>
      <c r="J431" s="29"/>
      <c r="K431" s="29"/>
      <c r="L431" s="29"/>
      <c r="M431" s="29"/>
      <c r="N431" s="29"/>
      <c r="O431" s="29"/>
      <c r="P431" s="29"/>
      <c r="Q431" s="30"/>
      <c r="R431" s="2"/>
      <c r="S431" s="82"/>
      <c r="T431" s="23" t="str">
        <f>$E$35</f>
        <v>Water Tanker Under 2000 Gallon</v>
      </c>
      <c r="U431" s="28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30"/>
      <c r="AG431" s="2"/>
      <c r="AH431" s="82"/>
      <c r="AI431" s="23" t="str">
        <f>$E$35</f>
        <v>Water Tanker Under 2000 Gallon</v>
      </c>
      <c r="AJ431" s="4">
        <f t="shared" si="201"/>
        <v>0</v>
      </c>
      <c r="AK431" s="5">
        <f t="shared" si="190"/>
        <v>0</v>
      </c>
      <c r="AL431" s="5">
        <f t="shared" si="191"/>
        <v>0</v>
      </c>
      <c r="AM431" s="5">
        <f t="shared" si="192"/>
        <v>0</v>
      </c>
      <c r="AN431" s="5">
        <f t="shared" si="193"/>
        <v>0</v>
      </c>
      <c r="AO431" s="5">
        <f t="shared" si="194"/>
        <v>0</v>
      </c>
      <c r="AP431" s="5">
        <f t="shared" si="195"/>
        <v>0</v>
      </c>
      <c r="AQ431" s="5">
        <f t="shared" si="196"/>
        <v>0</v>
      </c>
      <c r="AR431" s="5">
        <f t="shared" si="197"/>
        <v>0</v>
      </c>
      <c r="AS431" s="5">
        <f t="shared" si="198"/>
        <v>0</v>
      </c>
      <c r="AT431" s="5">
        <f t="shared" si="199"/>
        <v>0</v>
      </c>
      <c r="AU431" s="6">
        <f t="shared" si="200"/>
        <v>0</v>
      </c>
    </row>
    <row r="432" spans="1:47" x14ac:dyDescent="0.25">
      <c r="A432" s="48">
        <f>CHK!G432</f>
        <v>0</v>
      </c>
      <c r="B432" s="48">
        <f>CHK!H432</f>
        <v>0</v>
      </c>
      <c r="C432" s="48" t="str">
        <f>CHK!I432</f>
        <v>OK</v>
      </c>
      <c r="D432" s="82"/>
      <c r="E432" s="23" t="str">
        <f>$E$36</f>
        <v>Water Tanker 2000-5000</v>
      </c>
      <c r="F432" s="28"/>
      <c r="G432" s="29"/>
      <c r="H432" s="29"/>
      <c r="I432" s="29"/>
      <c r="J432" s="29"/>
      <c r="K432" s="29"/>
      <c r="L432" s="29"/>
      <c r="M432" s="29"/>
      <c r="N432" s="29"/>
      <c r="O432" s="29"/>
      <c r="P432" s="29"/>
      <c r="Q432" s="30"/>
      <c r="R432" s="2"/>
      <c r="S432" s="82"/>
      <c r="T432" s="23" t="str">
        <f>$E$36</f>
        <v>Water Tanker 2000-5000</v>
      </c>
      <c r="U432" s="28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30"/>
      <c r="AG432" s="2"/>
      <c r="AH432" s="82"/>
      <c r="AI432" s="23" t="str">
        <f>$E$36</f>
        <v>Water Tanker 2000-5000</v>
      </c>
      <c r="AJ432" s="4">
        <f t="shared" si="201"/>
        <v>0</v>
      </c>
      <c r="AK432" s="5">
        <f t="shared" si="190"/>
        <v>0</v>
      </c>
      <c r="AL432" s="5">
        <f t="shared" si="191"/>
        <v>0</v>
      </c>
      <c r="AM432" s="5">
        <f t="shared" si="192"/>
        <v>0</v>
      </c>
      <c r="AN432" s="5">
        <f t="shared" si="193"/>
        <v>0</v>
      </c>
      <c r="AO432" s="5">
        <f t="shared" si="194"/>
        <v>0</v>
      </c>
      <c r="AP432" s="5">
        <f t="shared" si="195"/>
        <v>0</v>
      </c>
      <c r="AQ432" s="5">
        <f t="shared" si="196"/>
        <v>0</v>
      </c>
      <c r="AR432" s="5">
        <f t="shared" si="197"/>
        <v>0</v>
      </c>
      <c r="AS432" s="5">
        <f t="shared" si="198"/>
        <v>0</v>
      </c>
      <c r="AT432" s="5">
        <f t="shared" si="199"/>
        <v>0</v>
      </c>
      <c r="AU432" s="6">
        <f t="shared" si="200"/>
        <v>0</v>
      </c>
    </row>
    <row r="433" spans="1:47" x14ac:dyDescent="0.25">
      <c r="A433" s="48">
        <f>CHK!G433</f>
        <v>0</v>
      </c>
      <c r="B433" s="48">
        <f>CHK!H433</f>
        <v>0</v>
      </c>
      <c r="C433" s="48" t="str">
        <f>CHK!I433</f>
        <v>OK</v>
      </c>
      <c r="D433" s="82"/>
      <c r="E433" s="23" t="str">
        <f>$E$37</f>
        <v>Water Tanker Trailer</v>
      </c>
      <c r="F433" s="28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30"/>
      <c r="R433" s="2"/>
      <c r="S433" s="82"/>
      <c r="T433" s="23" t="str">
        <f>$E$37</f>
        <v>Water Tanker Trailer</v>
      </c>
      <c r="U433" s="28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30"/>
      <c r="AG433" s="2"/>
      <c r="AH433" s="82"/>
      <c r="AI433" s="23" t="str">
        <f>$E$37</f>
        <v>Water Tanker Trailer</v>
      </c>
      <c r="AJ433" s="4">
        <f t="shared" si="201"/>
        <v>0</v>
      </c>
      <c r="AK433" s="5">
        <f t="shared" si="190"/>
        <v>0</v>
      </c>
      <c r="AL433" s="5">
        <f t="shared" si="191"/>
        <v>0</v>
      </c>
      <c r="AM433" s="5">
        <f t="shared" si="192"/>
        <v>0</v>
      </c>
      <c r="AN433" s="5">
        <f t="shared" si="193"/>
        <v>0</v>
      </c>
      <c r="AO433" s="5">
        <f t="shared" si="194"/>
        <v>0</v>
      </c>
      <c r="AP433" s="5">
        <f t="shared" si="195"/>
        <v>0</v>
      </c>
      <c r="AQ433" s="5">
        <f t="shared" si="196"/>
        <v>0</v>
      </c>
      <c r="AR433" s="5">
        <f t="shared" si="197"/>
        <v>0</v>
      </c>
      <c r="AS433" s="5">
        <f t="shared" si="198"/>
        <v>0</v>
      </c>
      <c r="AT433" s="5">
        <f t="shared" si="199"/>
        <v>0</v>
      </c>
      <c r="AU433" s="6">
        <f t="shared" si="200"/>
        <v>0</v>
      </c>
    </row>
    <row r="434" spans="1:47" x14ac:dyDescent="0.25">
      <c r="A434" s="48">
        <f>CHK!G434</f>
        <v>0</v>
      </c>
      <c r="B434" s="48">
        <f>CHK!H434</f>
        <v>0</v>
      </c>
      <c r="C434" s="48" t="str">
        <f>CHK!I434</f>
        <v>OK</v>
      </c>
      <c r="D434" s="82"/>
      <c r="E434" s="23" t="str">
        <f>$E$38</f>
        <v>Fuel Tanker upto 2500 Galloons</v>
      </c>
      <c r="F434" s="28"/>
      <c r="G434" s="29"/>
      <c r="H434" s="29"/>
      <c r="I434" s="29"/>
      <c r="J434" s="29"/>
      <c r="K434" s="29"/>
      <c r="L434" s="29"/>
      <c r="M434" s="29"/>
      <c r="N434" s="29"/>
      <c r="O434" s="29"/>
      <c r="P434" s="29"/>
      <c r="Q434" s="30"/>
      <c r="R434" s="2"/>
      <c r="S434" s="82"/>
      <c r="T434" s="23" t="str">
        <f>$E$38</f>
        <v>Fuel Tanker upto 2500 Galloons</v>
      </c>
      <c r="U434" s="28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30"/>
      <c r="AG434" s="2"/>
      <c r="AH434" s="82"/>
      <c r="AI434" s="23" t="str">
        <f>$E$38</f>
        <v>Fuel Tanker upto 2500 Galloons</v>
      </c>
      <c r="AJ434" s="4">
        <f t="shared" si="201"/>
        <v>0</v>
      </c>
      <c r="AK434" s="5">
        <f t="shared" si="190"/>
        <v>0</v>
      </c>
      <c r="AL434" s="5">
        <f t="shared" si="191"/>
        <v>0</v>
      </c>
      <c r="AM434" s="5">
        <f t="shared" si="192"/>
        <v>0</v>
      </c>
      <c r="AN434" s="5">
        <f t="shared" si="193"/>
        <v>0</v>
      </c>
      <c r="AO434" s="5">
        <f t="shared" si="194"/>
        <v>0</v>
      </c>
      <c r="AP434" s="5">
        <f t="shared" si="195"/>
        <v>0</v>
      </c>
      <c r="AQ434" s="5">
        <f t="shared" si="196"/>
        <v>0</v>
      </c>
      <c r="AR434" s="5">
        <f t="shared" si="197"/>
        <v>0</v>
      </c>
      <c r="AS434" s="5">
        <f t="shared" si="198"/>
        <v>0</v>
      </c>
      <c r="AT434" s="5">
        <f t="shared" si="199"/>
        <v>0</v>
      </c>
      <c r="AU434" s="6">
        <f t="shared" si="200"/>
        <v>0</v>
      </c>
    </row>
    <row r="435" spans="1:47" x14ac:dyDescent="0.25">
      <c r="A435" s="48">
        <f>CHK!G435</f>
        <v>0</v>
      </c>
      <c r="B435" s="48">
        <f>CHK!H435</f>
        <v>0</v>
      </c>
      <c r="C435" s="48" t="str">
        <f>CHK!I435</f>
        <v>OK</v>
      </c>
      <c r="D435" s="83"/>
      <c r="E435" s="23" t="str">
        <f>$E$39</f>
        <v>Fuel Tanker above 2500 Galloons</v>
      </c>
      <c r="F435" s="28"/>
      <c r="G435" s="29"/>
      <c r="H435" s="29"/>
      <c r="I435" s="29"/>
      <c r="J435" s="29"/>
      <c r="K435" s="29"/>
      <c r="L435" s="29"/>
      <c r="M435" s="29"/>
      <c r="N435" s="29"/>
      <c r="O435" s="29"/>
      <c r="P435" s="29"/>
      <c r="Q435" s="30"/>
      <c r="R435" s="2"/>
      <c r="S435" s="83"/>
      <c r="T435" s="23" t="str">
        <f>$E$39</f>
        <v>Fuel Tanker above 2500 Galloons</v>
      </c>
      <c r="U435" s="28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30"/>
      <c r="AG435" s="2"/>
      <c r="AH435" s="83"/>
      <c r="AI435" s="23" t="str">
        <f>$E$39</f>
        <v>Fuel Tanker above 2500 Galloons</v>
      </c>
      <c r="AJ435" s="4">
        <f t="shared" si="201"/>
        <v>0</v>
      </c>
      <c r="AK435" s="5">
        <f t="shared" si="190"/>
        <v>0</v>
      </c>
      <c r="AL435" s="5">
        <f t="shared" si="191"/>
        <v>0</v>
      </c>
      <c r="AM435" s="5">
        <f t="shared" si="192"/>
        <v>0</v>
      </c>
      <c r="AN435" s="5">
        <f t="shared" si="193"/>
        <v>0</v>
      </c>
      <c r="AO435" s="5">
        <f t="shared" si="194"/>
        <v>0</v>
      </c>
      <c r="AP435" s="5">
        <f t="shared" si="195"/>
        <v>0</v>
      </c>
      <c r="AQ435" s="5">
        <f t="shared" si="196"/>
        <v>0</v>
      </c>
      <c r="AR435" s="5">
        <f t="shared" si="197"/>
        <v>0</v>
      </c>
      <c r="AS435" s="5">
        <f t="shared" si="198"/>
        <v>0</v>
      </c>
      <c r="AT435" s="5">
        <f t="shared" si="199"/>
        <v>0</v>
      </c>
      <c r="AU435" s="6">
        <f t="shared" si="200"/>
        <v>0</v>
      </c>
    </row>
    <row r="436" spans="1:47" x14ac:dyDescent="0.25">
      <c r="A436" s="48">
        <f>CHK!G436</f>
        <v>0</v>
      </c>
      <c r="B436" s="48">
        <f>CHK!H436</f>
        <v>0</v>
      </c>
      <c r="C436" s="48" t="str">
        <f>CHK!I436</f>
        <v>OK</v>
      </c>
      <c r="D436" s="81" t="str">
        <f>$D$40</f>
        <v>Buses</v>
      </c>
      <c r="E436" s="23" t="str">
        <f>$E$40</f>
        <v>14 passengers</v>
      </c>
      <c r="F436" s="28"/>
      <c r="G436" s="29"/>
      <c r="H436" s="29"/>
      <c r="I436" s="29"/>
      <c r="J436" s="29"/>
      <c r="K436" s="29"/>
      <c r="L436" s="29"/>
      <c r="M436" s="29"/>
      <c r="N436" s="29"/>
      <c r="O436" s="29"/>
      <c r="P436" s="29"/>
      <c r="Q436" s="30"/>
      <c r="R436" s="2"/>
      <c r="S436" s="81" t="str">
        <f>$D$40</f>
        <v>Buses</v>
      </c>
      <c r="T436" s="23" t="str">
        <f>$E$40</f>
        <v>14 passengers</v>
      </c>
      <c r="U436" s="28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30"/>
      <c r="AG436" s="2"/>
      <c r="AH436" s="81" t="str">
        <f>$D$40</f>
        <v>Buses</v>
      </c>
      <c r="AI436" s="23" t="str">
        <f>$E$40</f>
        <v>14 passengers</v>
      </c>
      <c r="AJ436" s="4">
        <f t="shared" si="201"/>
        <v>0</v>
      </c>
      <c r="AK436" s="5">
        <f t="shared" si="190"/>
        <v>0</v>
      </c>
      <c r="AL436" s="5">
        <f t="shared" si="191"/>
        <v>0</v>
      </c>
      <c r="AM436" s="5">
        <f t="shared" si="192"/>
        <v>0</v>
      </c>
      <c r="AN436" s="5">
        <f t="shared" si="193"/>
        <v>0</v>
      </c>
      <c r="AO436" s="5">
        <f t="shared" si="194"/>
        <v>0</v>
      </c>
      <c r="AP436" s="5">
        <f t="shared" si="195"/>
        <v>0</v>
      </c>
      <c r="AQ436" s="5">
        <f t="shared" si="196"/>
        <v>0</v>
      </c>
      <c r="AR436" s="5">
        <f t="shared" si="197"/>
        <v>0</v>
      </c>
      <c r="AS436" s="5">
        <f t="shared" si="198"/>
        <v>0</v>
      </c>
      <c r="AT436" s="5">
        <f t="shared" si="199"/>
        <v>0</v>
      </c>
      <c r="AU436" s="6">
        <f t="shared" si="200"/>
        <v>0</v>
      </c>
    </row>
    <row r="437" spans="1:47" x14ac:dyDescent="0.25">
      <c r="A437" s="48">
        <f>CHK!G437</f>
        <v>0</v>
      </c>
      <c r="B437" s="48">
        <f>CHK!H437</f>
        <v>0</v>
      </c>
      <c r="C437" s="48" t="str">
        <f>CHK!I437</f>
        <v>OK</v>
      </c>
      <c r="D437" s="82"/>
      <c r="E437" s="23" t="str">
        <f>$E$41</f>
        <v>26 passengers</v>
      </c>
      <c r="F437" s="28"/>
      <c r="G437" s="29"/>
      <c r="H437" s="29"/>
      <c r="I437" s="29"/>
      <c r="J437" s="29"/>
      <c r="K437" s="29"/>
      <c r="L437" s="29"/>
      <c r="M437" s="29"/>
      <c r="N437" s="29"/>
      <c r="O437" s="29"/>
      <c r="P437" s="29"/>
      <c r="Q437" s="30"/>
      <c r="R437" s="2"/>
      <c r="S437" s="82"/>
      <c r="T437" s="23" t="str">
        <f>$E$41</f>
        <v>26 passengers</v>
      </c>
      <c r="U437" s="28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30"/>
      <c r="AG437" s="2"/>
      <c r="AH437" s="82"/>
      <c r="AI437" s="23" t="str">
        <f>$E$41</f>
        <v>26 passengers</v>
      </c>
      <c r="AJ437" s="4">
        <f t="shared" si="201"/>
        <v>0</v>
      </c>
      <c r="AK437" s="5">
        <f t="shared" si="190"/>
        <v>0</v>
      </c>
      <c r="AL437" s="5">
        <f t="shared" si="191"/>
        <v>0</v>
      </c>
      <c r="AM437" s="5">
        <f t="shared" si="192"/>
        <v>0</v>
      </c>
      <c r="AN437" s="5">
        <f t="shared" si="193"/>
        <v>0</v>
      </c>
      <c r="AO437" s="5">
        <f t="shared" si="194"/>
        <v>0</v>
      </c>
      <c r="AP437" s="5">
        <f t="shared" si="195"/>
        <v>0</v>
      </c>
      <c r="AQ437" s="5">
        <f t="shared" si="196"/>
        <v>0</v>
      </c>
      <c r="AR437" s="5">
        <f t="shared" si="197"/>
        <v>0</v>
      </c>
      <c r="AS437" s="5">
        <f t="shared" si="198"/>
        <v>0</v>
      </c>
      <c r="AT437" s="5">
        <f t="shared" si="199"/>
        <v>0</v>
      </c>
      <c r="AU437" s="6">
        <f t="shared" si="200"/>
        <v>0</v>
      </c>
    </row>
    <row r="438" spans="1:47" x14ac:dyDescent="0.25">
      <c r="A438" s="48">
        <f>CHK!G438</f>
        <v>0</v>
      </c>
      <c r="B438" s="48">
        <f>CHK!H438</f>
        <v>0</v>
      </c>
      <c r="C438" s="48" t="str">
        <f>CHK!I438</f>
        <v>OK</v>
      </c>
      <c r="D438" s="82"/>
      <c r="E438" s="23" t="str">
        <f>$E$42</f>
        <v>56 passengers</v>
      </c>
      <c r="F438" s="28"/>
      <c r="G438" s="29"/>
      <c r="H438" s="29"/>
      <c r="I438" s="29"/>
      <c r="J438" s="29"/>
      <c r="K438" s="29"/>
      <c r="L438" s="29"/>
      <c r="M438" s="29"/>
      <c r="N438" s="29"/>
      <c r="O438" s="29"/>
      <c r="P438" s="29"/>
      <c r="Q438" s="30"/>
      <c r="R438" s="2"/>
      <c r="S438" s="82"/>
      <c r="T438" s="23" t="str">
        <f>$E$42</f>
        <v>56 passengers</v>
      </c>
      <c r="U438" s="28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30"/>
      <c r="AG438" s="2"/>
      <c r="AH438" s="82"/>
      <c r="AI438" s="23" t="str">
        <f>$E$42</f>
        <v>56 passengers</v>
      </c>
      <c r="AJ438" s="4">
        <f t="shared" si="201"/>
        <v>0</v>
      </c>
      <c r="AK438" s="5">
        <f t="shared" si="190"/>
        <v>0</v>
      </c>
      <c r="AL438" s="5">
        <f t="shared" si="191"/>
        <v>0</v>
      </c>
      <c r="AM438" s="5">
        <f t="shared" si="192"/>
        <v>0</v>
      </c>
      <c r="AN438" s="5">
        <f t="shared" si="193"/>
        <v>0</v>
      </c>
      <c r="AO438" s="5">
        <f t="shared" si="194"/>
        <v>0</v>
      </c>
      <c r="AP438" s="5">
        <f t="shared" si="195"/>
        <v>0</v>
      </c>
      <c r="AQ438" s="5">
        <f t="shared" si="196"/>
        <v>0</v>
      </c>
      <c r="AR438" s="5">
        <f t="shared" si="197"/>
        <v>0</v>
      </c>
      <c r="AS438" s="5">
        <f t="shared" si="198"/>
        <v>0</v>
      </c>
      <c r="AT438" s="5">
        <f t="shared" si="199"/>
        <v>0</v>
      </c>
      <c r="AU438" s="6">
        <f t="shared" si="200"/>
        <v>0</v>
      </c>
    </row>
    <row r="439" spans="1:47" x14ac:dyDescent="0.25">
      <c r="A439" s="48">
        <f>CHK!G439</f>
        <v>0</v>
      </c>
      <c r="B439" s="48">
        <f>CHK!H439</f>
        <v>0</v>
      </c>
      <c r="C439" s="48" t="str">
        <f>CHK!I439</f>
        <v>OK</v>
      </c>
      <c r="D439" s="83"/>
      <c r="E439" s="23" t="str">
        <f>$E$43</f>
        <v>&gt;56 passengers</v>
      </c>
      <c r="F439" s="28"/>
      <c r="G439" s="29"/>
      <c r="H439" s="29"/>
      <c r="I439" s="29"/>
      <c r="J439" s="29"/>
      <c r="K439" s="29"/>
      <c r="L439" s="29"/>
      <c r="M439" s="29"/>
      <c r="N439" s="29"/>
      <c r="O439" s="29"/>
      <c r="P439" s="29"/>
      <c r="Q439" s="30"/>
      <c r="R439" s="2"/>
      <c r="S439" s="83"/>
      <c r="T439" s="23" t="str">
        <f>$E$43</f>
        <v>&gt;56 passengers</v>
      </c>
      <c r="U439" s="28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30"/>
      <c r="AG439" s="2"/>
      <c r="AH439" s="83"/>
      <c r="AI439" s="23" t="str">
        <f>$E$43</f>
        <v>&gt;56 passengers</v>
      </c>
      <c r="AJ439" s="4">
        <f t="shared" si="201"/>
        <v>0</v>
      </c>
      <c r="AK439" s="5">
        <f t="shared" si="190"/>
        <v>0</v>
      </c>
      <c r="AL439" s="5">
        <f t="shared" si="191"/>
        <v>0</v>
      </c>
      <c r="AM439" s="5">
        <f t="shared" si="192"/>
        <v>0</v>
      </c>
      <c r="AN439" s="5">
        <f t="shared" si="193"/>
        <v>0</v>
      </c>
      <c r="AO439" s="5">
        <f t="shared" si="194"/>
        <v>0</v>
      </c>
      <c r="AP439" s="5">
        <f t="shared" si="195"/>
        <v>0</v>
      </c>
      <c r="AQ439" s="5">
        <f t="shared" si="196"/>
        <v>0</v>
      </c>
      <c r="AR439" s="5">
        <f t="shared" si="197"/>
        <v>0</v>
      </c>
      <c r="AS439" s="5">
        <f t="shared" si="198"/>
        <v>0</v>
      </c>
      <c r="AT439" s="5">
        <f t="shared" si="199"/>
        <v>0</v>
      </c>
      <c r="AU439" s="6">
        <f t="shared" si="200"/>
        <v>0</v>
      </c>
    </row>
    <row r="440" spans="1:47" x14ac:dyDescent="0.25">
      <c r="A440" s="48">
        <f>CHK!G440</f>
        <v>0</v>
      </c>
      <c r="B440" s="48">
        <f>CHK!H440</f>
        <v>0</v>
      </c>
      <c r="C440" s="48" t="str">
        <f>CHK!I440</f>
        <v>OK</v>
      </c>
      <c r="D440" s="81" t="str">
        <f>$D$44</f>
        <v>Equipment</v>
      </c>
      <c r="E440" s="23" t="str">
        <f>$E$44</f>
        <v>Light Equipment - Dumper&amp;Agriculture</v>
      </c>
      <c r="F440" s="28"/>
      <c r="G440" s="29"/>
      <c r="H440" s="29"/>
      <c r="I440" s="29"/>
      <c r="J440" s="29"/>
      <c r="K440" s="29"/>
      <c r="L440" s="29"/>
      <c r="M440" s="29"/>
      <c r="N440" s="29"/>
      <c r="O440" s="29"/>
      <c r="P440" s="29"/>
      <c r="Q440" s="30"/>
      <c r="R440" s="2"/>
      <c r="S440" s="81" t="str">
        <f>$D$44</f>
        <v>Equipment</v>
      </c>
      <c r="T440" s="23" t="str">
        <f>$E$44</f>
        <v>Light Equipment - Dumper&amp;Agriculture</v>
      </c>
      <c r="U440" s="28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30"/>
      <c r="AG440" s="2"/>
      <c r="AH440" s="81" t="str">
        <f>$D$44</f>
        <v>Equipment</v>
      </c>
      <c r="AI440" s="23" t="str">
        <f>$E$44</f>
        <v>Light Equipment - Dumper&amp;Agriculture</v>
      </c>
      <c r="AJ440" s="7">
        <f t="shared" si="201"/>
        <v>0</v>
      </c>
      <c r="AK440" s="8">
        <f t="shared" si="190"/>
        <v>0</v>
      </c>
      <c r="AL440" s="8">
        <f t="shared" si="191"/>
        <v>0</v>
      </c>
      <c r="AM440" s="8">
        <f t="shared" si="192"/>
        <v>0</v>
      </c>
      <c r="AN440" s="8">
        <f t="shared" si="193"/>
        <v>0</v>
      </c>
      <c r="AO440" s="8">
        <f t="shared" si="194"/>
        <v>0</v>
      </c>
      <c r="AP440" s="8">
        <f t="shared" si="195"/>
        <v>0</v>
      </c>
      <c r="AQ440" s="8">
        <f t="shared" si="196"/>
        <v>0</v>
      </c>
      <c r="AR440" s="8">
        <f t="shared" si="197"/>
        <v>0</v>
      </c>
      <c r="AS440" s="8">
        <f t="shared" si="198"/>
        <v>0</v>
      </c>
      <c r="AT440" s="8">
        <f t="shared" si="199"/>
        <v>0</v>
      </c>
      <c r="AU440" s="9">
        <f t="shared" si="200"/>
        <v>0</v>
      </c>
    </row>
    <row r="441" spans="1:47" x14ac:dyDescent="0.25">
      <c r="A441" s="48">
        <f>CHK!G441</f>
        <v>0</v>
      </c>
      <c r="B441" s="48">
        <f>CHK!H441</f>
        <v>0</v>
      </c>
      <c r="C441" s="48" t="str">
        <f>CHK!I441</f>
        <v>OK</v>
      </c>
      <c r="D441" s="82"/>
      <c r="E441" s="23" t="str">
        <f>$E$45</f>
        <v>Light Equipment - Private Forklift</v>
      </c>
      <c r="F441" s="28"/>
      <c r="G441" s="29"/>
      <c r="H441" s="29"/>
      <c r="I441" s="29"/>
      <c r="J441" s="29"/>
      <c r="K441" s="29"/>
      <c r="L441" s="29"/>
      <c r="M441" s="29"/>
      <c r="N441" s="29"/>
      <c r="O441" s="29"/>
      <c r="P441" s="29"/>
      <c r="Q441" s="30"/>
      <c r="R441" s="2"/>
      <c r="S441" s="82"/>
      <c r="T441" s="23" t="str">
        <f>$E$45</f>
        <v>Light Equipment - Private Forklift</v>
      </c>
      <c r="U441" s="28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30"/>
      <c r="AG441" s="2"/>
      <c r="AH441" s="82"/>
      <c r="AI441" s="23" t="str">
        <f>$E$45</f>
        <v>Light Equipment - Private Forklift</v>
      </c>
      <c r="AJ441" s="7">
        <f t="shared" si="201"/>
        <v>0</v>
      </c>
      <c r="AK441" s="8">
        <f t="shared" si="190"/>
        <v>0</v>
      </c>
      <c r="AL441" s="8">
        <f t="shared" si="191"/>
        <v>0</v>
      </c>
      <c r="AM441" s="8">
        <f t="shared" si="192"/>
        <v>0</v>
      </c>
      <c r="AN441" s="8">
        <f t="shared" si="193"/>
        <v>0</v>
      </c>
      <c r="AO441" s="8">
        <f t="shared" si="194"/>
        <v>0</v>
      </c>
      <c r="AP441" s="8">
        <f t="shared" si="195"/>
        <v>0</v>
      </c>
      <c r="AQ441" s="8">
        <f t="shared" si="196"/>
        <v>0</v>
      </c>
      <c r="AR441" s="8">
        <f t="shared" si="197"/>
        <v>0</v>
      </c>
      <c r="AS441" s="8">
        <f t="shared" si="198"/>
        <v>0</v>
      </c>
      <c r="AT441" s="8">
        <f t="shared" si="199"/>
        <v>0</v>
      </c>
      <c r="AU441" s="9">
        <f t="shared" si="200"/>
        <v>0</v>
      </c>
    </row>
    <row r="442" spans="1:47" x14ac:dyDescent="0.25">
      <c r="A442" s="48">
        <f>CHK!G442</f>
        <v>0</v>
      </c>
      <c r="B442" s="48">
        <f>CHK!H442</f>
        <v>0</v>
      </c>
      <c r="C442" s="48" t="str">
        <f>CHK!I442</f>
        <v>OK</v>
      </c>
      <c r="D442" s="82"/>
      <c r="E442" s="23" t="str">
        <f>$E$46</f>
        <v>Light Equipment - Commercial Forklift</v>
      </c>
      <c r="F442" s="28"/>
      <c r="G442" s="29"/>
      <c r="H442" s="29"/>
      <c r="I442" s="29"/>
      <c r="J442" s="29"/>
      <c r="K442" s="29"/>
      <c r="L442" s="29"/>
      <c r="M442" s="29"/>
      <c r="N442" s="29"/>
      <c r="O442" s="29"/>
      <c r="P442" s="29"/>
      <c r="Q442" s="30"/>
      <c r="R442" s="2"/>
      <c r="S442" s="82"/>
      <c r="T442" s="23" t="str">
        <f>$E$46</f>
        <v>Light Equipment - Commercial Forklift</v>
      </c>
      <c r="U442" s="28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30"/>
      <c r="AG442" s="2"/>
      <c r="AH442" s="82"/>
      <c r="AI442" s="23" t="str">
        <f>$E$46</f>
        <v>Light Equipment - Commercial Forklift</v>
      </c>
      <c r="AJ442" s="7">
        <f t="shared" si="201"/>
        <v>0</v>
      </c>
      <c r="AK442" s="8">
        <f t="shared" si="190"/>
        <v>0</v>
      </c>
      <c r="AL442" s="8">
        <f t="shared" si="191"/>
        <v>0</v>
      </c>
      <c r="AM442" s="8">
        <f t="shared" si="192"/>
        <v>0</v>
      </c>
      <c r="AN442" s="8">
        <f t="shared" si="193"/>
        <v>0</v>
      </c>
      <c r="AO442" s="8">
        <f t="shared" si="194"/>
        <v>0</v>
      </c>
      <c r="AP442" s="8">
        <f t="shared" si="195"/>
        <v>0</v>
      </c>
      <c r="AQ442" s="8">
        <f t="shared" si="196"/>
        <v>0</v>
      </c>
      <c r="AR442" s="8">
        <f t="shared" si="197"/>
        <v>0</v>
      </c>
      <c r="AS442" s="8">
        <f t="shared" si="198"/>
        <v>0</v>
      </c>
      <c r="AT442" s="8">
        <f t="shared" si="199"/>
        <v>0</v>
      </c>
      <c r="AU442" s="9">
        <f t="shared" si="200"/>
        <v>0</v>
      </c>
    </row>
    <row r="443" spans="1:47" x14ac:dyDescent="0.25">
      <c r="A443" s="48">
        <f>CHK!G443</f>
        <v>0</v>
      </c>
      <c r="B443" s="48">
        <f>CHK!H443</f>
        <v>0</v>
      </c>
      <c r="C443" s="48" t="str">
        <f>CHK!I443</f>
        <v>OK</v>
      </c>
      <c r="D443" s="82"/>
      <c r="E443" s="23" t="str">
        <f>$E$47</f>
        <v>Heavy Vehicle - Private</v>
      </c>
      <c r="F443" s="28"/>
      <c r="G443" s="29"/>
      <c r="H443" s="29"/>
      <c r="I443" s="29"/>
      <c r="J443" s="29"/>
      <c r="K443" s="29"/>
      <c r="L443" s="29"/>
      <c r="M443" s="29"/>
      <c r="N443" s="29"/>
      <c r="O443" s="29"/>
      <c r="P443" s="29"/>
      <c r="Q443" s="30"/>
      <c r="R443" s="2"/>
      <c r="S443" s="82"/>
      <c r="T443" s="23" t="str">
        <f>$E$47</f>
        <v>Heavy Vehicle - Private</v>
      </c>
      <c r="U443" s="28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30"/>
      <c r="AG443" s="2"/>
      <c r="AH443" s="82"/>
      <c r="AI443" s="23" t="str">
        <f>$E$47</f>
        <v>Heavy Vehicle - Private</v>
      </c>
      <c r="AJ443" s="7">
        <f t="shared" si="201"/>
        <v>0</v>
      </c>
      <c r="AK443" s="8">
        <f t="shared" si="190"/>
        <v>0</v>
      </c>
      <c r="AL443" s="8">
        <f t="shared" si="191"/>
        <v>0</v>
      </c>
      <c r="AM443" s="8">
        <f t="shared" si="192"/>
        <v>0</v>
      </c>
      <c r="AN443" s="8">
        <f t="shared" si="193"/>
        <v>0</v>
      </c>
      <c r="AO443" s="8">
        <f t="shared" si="194"/>
        <v>0</v>
      </c>
      <c r="AP443" s="8">
        <f t="shared" si="195"/>
        <v>0</v>
      </c>
      <c r="AQ443" s="8">
        <f t="shared" si="196"/>
        <v>0</v>
      </c>
      <c r="AR443" s="8">
        <f t="shared" si="197"/>
        <v>0</v>
      </c>
      <c r="AS443" s="8">
        <f t="shared" si="198"/>
        <v>0</v>
      </c>
      <c r="AT443" s="8">
        <f t="shared" si="199"/>
        <v>0</v>
      </c>
      <c r="AU443" s="9">
        <f t="shared" si="200"/>
        <v>0</v>
      </c>
    </row>
    <row r="444" spans="1:47" x14ac:dyDescent="0.25">
      <c r="A444" s="48">
        <f>CHK!G444</f>
        <v>0</v>
      </c>
      <c r="B444" s="48">
        <f>CHK!H444</f>
        <v>0</v>
      </c>
      <c r="C444" s="48" t="str">
        <f>CHK!I444</f>
        <v>OK</v>
      </c>
      <c r="D444" s="83"/>
      <c r="E444" s="24" t="str">
        <f>$E$48</f>
        <v>Heavy Vehicle - Commercial</v>
      </c>
      <c r="F444" s="28"/>
      <c r="G444" s="29"/>
      <c r="H444" s="29"/>
      <c r="I444" s="29"/>
      <c r="J444" s="29"/>
      <c r="K444" s="29"/>
      <c r="L444" s="29"/>
      <c r="M444" s="29"/>
      <c r="N444" s="29"/>
      <c r="O444" s="29"/>
      <c r="P444" s="29"/>
      <c r="Q444" s="30"/>
      <c r="R444" s="2"/>
      <c r="S444" s="83"/>
      <c r="T444" s="23" t="str">
        <f>$E$48</f>
        <v>Heavy Vehicle - Commercial</v>
      </c>
      <c r="U444" s="28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30"/>
      <c r="AG444" s="2"/>
      <c r="AH444" s="83"/>
      <c r="AI444" s="23" t="str">
        <f>$E$48</f>
        <v>Heavy Vehicle - Commercial</v>
      </c>
      <c r="AJ444" s="7">
        <f t="shared" si="201"/>
        <v>0</v>
      </c>
      <c r="AK444" s="8">
        <f t="shared" si="190"/>
        <v>0</v>
      </c>
      <c r="AL444" s="8">
        <f t="shared" si="191"/>
        <v>0</v>
      </c>
      <c r="AM444" s="8">
        <f t="shared" si="192"/>
        <v>0</v>
      </c>
      <c r="AN444" s="8">
        <f t="shared" si="193"/>
        <v>0</v>
      </c>
      <c r="AO444" s="8">
        <f t="shared" si="194"/>
        <v>0</v>
      </c>
      <c r="AP444" s="8">
        <f t="shared" si="195"/>
        <v>0</v>
      </c>
      <c r="AQ444" s="8">
        <f t="shared" si="196"/>
        <v>0</v>
      </c>
      <c r="AR444" s="8">
        <f t="shared" si="197"/>
        <v>0</v>
      </c>
      <c r="AS444" s="8">
        <f t="shared" si="198"/>
        <v>0</v>
      </c>
      <c r="AT444" s="8">
        <f t="shared" si="199"/>
        <v>0</v>
      </c>
      <c r="AU444" s="9">
        <f t="shared" si="200"/>
        <v>0</v>
      </c>
    </row>
    <row r="445" spans="1:47" x14ac:dyDescent="0.25">
      <c r="A445" s="48">
        <f>CHK!G445</f>
        <v>0</v>
      </c>
      <c r="B445" s="48">
        <f>CHK!H445</f>
        <v>0</v>
      </c>
      <c r="C445" s="48" t="str">
        <f>CHK!I445</f>
        <v>OK</v>
      </c>
      <c r="D445" s="81" t="str">
        <f>$D$49</f>
        <v>Motorcycle</v>
      </c>
      <c r="E445" s="24" t="str">
        <f>$E$49</f>
        <v>&lt;200 CC</v>
      </c>
      <c r="F445" s="28"/>
      <c r="G445" s="29"/>
      <c r="H445" s="29"/>
      <c r="I445" s="29"/>
      <c r="J445" s="29"/>
      <c r="K445" s="29"/>
      <c r="L445" s="29"/>
      <c r="M445" s="29"/>
      <c r="N445" s="29"/>
      <c r="O445" s="29"/>
      <c r="P445" s="29"/>
      <c r="Q445" s="30"/>
      <c r="R445" s="2"/>
      <c r="S445" s="81" t="str">
        <f>$D$49</f>
        <v>Motorcycle</v>
      </c>
      <c r="T445" s="23" t="str">
        <f>$E$49</f>
        <v>&lt;200 CC</v>
      </c>
      <c r="U445" s="28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30"/>
      <c r="AG445" s="2"/>
      <c r="AH445" s="81" t="str">
        <f>$D$49</f>
        <v>Motorcycle</v>
      </c>
      <c r="AI445" s="23" t="str">
        <f>$E$49</f>
        <v>&lt;200 CC</v>
      </c>
      <c r="AJ445" s="7">
        <f t="shared" si="201"/>
        <v>0</v>
      </c>
      <c r="AK445" s="8">
        <f t="shared" si="190"/>
        <v>0</v>
      </c>
      <c r="AL445" s="8">
        <f t="shared" si="191"/>
        <v>0</v>
      </c>
      <c r="AM445" s="8">
        <f t="shared" si="192"/>
        <v>0</v>
      </c>
      <c r="AN445" s="8">
        <f t="shared" si="193"/>
        <v>0</v>
      </c>
      <c r="AO445" s="8">
        <f t="shared" si="194"/>
        <v>0</v>
      </c>
      <c r="AP445" s="8">
        <f t="shared" si="195"/>
        <v>0</v>
      </c>
      <c r="AQ445" s="8">
        <f t="shared" si="196"/>
        <v>0</v>
      </c>
      <c r="AR445" s="8">
        <f t="shared" si="197"/>
        <v>0</v>
      </c>
      <c r="AS445" s="8">
        <f t="shared" si="198"/>
        <v>0</v>
      </c>
      <c r="AT445" s="8">
        <f t="shared" si="199"/>
        <v>0</v>
      </c>
      <c r="AU445" s="9">
        <f t="shared" si="200"/>
        <v>0</v>
      </c>
    </row>
    <row r="446" spans="1:47" x14ac:dyDescent="0.25">
      <c r="A446" s="48">
        <f>CHK!G446</f>
        <v>0</v>
      </c>
      <c r="B446" s="48">
        <f>CHK!H446</f>
        <v>0</v>
      </c>
      <c r="C446" s="48" t="str">
        <f>CHK!I446</f>
        <v>OK</v>
      </c>
      <c r="D446" s="83"/>
      <c r="E446" s="24" t="str">
        <f>$E$50</f>
        <v>&gt;200 CC</v>
      </c>
      <c r="F446" s="28"/>
      <c r="G446" s="29"/>
      <c r="H446" s="29"/>
      <c r="I446" s="29"/>
      <c r="J446" s="29"/>
      <c r="K446" s="29"/>
      <c r="L446" s="29"/>
      <c r="M446" s="29"/>
      <c r="N446" s="29"/>
      <c r="O446" s="29"/>
      <c r="P446" s="29"/>
      <c r="Q446" s="30"/>
      <c r="R446" s="2"/>
      <c r="S446" s="83"/>
      <c r="T446" s="23" t="str">
        <f>$E$50</f>
        <v>&gt;200 CC</v>
      </c>
      <c r="U446" s="28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30"/>
      <c r="AG446" s="2"/>
      <c r="AH446" s="83"/>
      <c r="AI446" s="23" t="str">
        <f>$E$50</f>
        <v>&gt;200 CC</v>
      </c>
      <c r="AJ446" s="7">
        <f t="shared" si="201"/>
        <v>0</v>
      </c>
      <c r="AK446" s="8">
        <f t="shared" si="190"/>
        <v>0</v>
      </c>
      <c r="AL446" s="8">
        <f t="shared" si="191"/>
        <v>0</v>
      </c>
      <c r="AM446" s="8">
        <f t="shared" si="192"/>
        <v>0</v>
      </c>
      <c r="AN446" s="8">
        <f t="shared" si="193"/>
        <v>0</v>
      </c>
      <c r="AO446" s="8">
        <f t="shared" si="194"/>
        <v>0</v>
      </c>
      <c r="AP446" s="8">
        <f t="shared" si="195"/>
        <v>0</v>
      </c>
      <c r="AQ446" s="8">
        <f t="shared" si="196"/>
        <v>0</v>
      </c>
      <c r="AR446" s="8">
        <f t="shared" si="197"/>
        <v>0</v>
      </c>
      <c r="AS446" s="8">
        <f t="shared" si="198"/>
        <v>0</v>
      </c>
      <c r="AT446" s="8">
        <f t="shared" si="199"/>
        <v>0</v>
      </c>
      <c r="AU446" s="9">
        <f t="shared" si="200"/>
        <v>0</v>
      </c>
    </row>
    <row r="447" spans="1:47" x14ac:dyDescent="0.25">
      <c r="A447" s="48">
        <f>CHK!G447</f>
        <v>0</v>
      </c>
      <c r="B447" s="48">
        <f>CHK!H447</f>
        <v>0</v>
      </c>
      <c r="C447" s="48" t="str">
        <f>CHK!I447</f>
        <v>OK</v>
      </c>
      <c r="D447" s="25" t="str">
        <f>$D$51</f>
        <v>Others</v>
      </c>
      <c r="E447" s="26"/>
      <c r="F447" s="28"/>
      <c r="G447" s="29"/>
      <c r="H447" s="29"/>
      <c r="I447" s="29"/>
      <c r="J447" s="29"/>
      <c r="K447" s="29"/>
      <c r="L447" s="29"/>
      <c r="M447" s="29"/>
      <c r="N447" s="29"/>
      <c r="O447" s="29"/>
      <c r="P447" s="29"/>
      <c r="Q447" s="30"/>
      <c r="R447" s="2"/>
      <c r="S447" s="25" t="str">
        <f>$D$51</f>
        <v>Others</v>
      </c>
      <c r="T447" s="26"/>
      <c r="U447" s="28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30"/>
      <c r="AG447" s="2"/>
      <c r="AH447" s="25" t="str">
        <f>$D$51</f>
        <v>Others</v>
      </c>
      <c r="AI447" s="26"/>
      <c r="AJ447" s="7">
        <f t="shared" si="201"/>
        <v>0</v>
      </c>
      <c r="AK447" s="8">
        <f t="shared" si="190"/>
        <v>0</v>
      </c>
      <c r="AL447" s="8">
        <f t="shared" si="191"/>
        <v>0</v>
      </c>
      <c r="AM447" s="8">
        <f t="shared" si="192"/>
        <v>0</v>
      </c>
      <c r="AN447" s="8">
        <f t="shared" si="193"/>
        <v>0</v>
      </c>
      <c r="AO447" s="8">
        <f t="shared" si="194"/>
        <v>0</v>
      </c>
      <c r="AP447" s="8">
        <f t="shared" si="195"/>
        <v>0</v>
      </c>
      <c r="AQ447" s="8">
        <f t="shared" si="196"/>
        <v>0</v>
      </c>
      <c r="AR447" s="8">
        <f t="shared" si="197"/>
        <v>0</v>
      </c>
      <c r="AS447" s="8">
        <f t="shared" si="198"/>
        <v>0</v>
      </c>
      <c r="AT447" s="8">
        <f t="shared" si="199"/>
        <v>0</v>
      </c>
      <c r="AU447" s="9">
        <f t="shared" si="200"/>
        <v>0</v>
      </c>
    </row>
    <row r="518" spans="4:22" x14ac:dyDescent="0.25">
      <c r="D518" s="75" t="s">
        <v>71</v>
      </c>
      <c r="H518" s="1">
        <v>2019</v>
      </c>
      <c r="S518" s="1">
        <v>1</v>
      </c>
      <c r="T518" s="1">
        <v>1</v>
      </c>
      <c r="U518" s="1">
        <v>2</v>
      </c>
      <c r="V518" s="1">
        <v>3</v>
      </c>
    </row>
    <row r="519" spans="4:22" x14ac:dyDescent="0.25">
      <c r="D519" s="75" t="s">
        <v>72</v>
      </c>
      <c r="H519" s="1">
        <v>2020</v>
      </c>
      <c r="S519" s="1">
        <v>2</v>
      </c>
      <c r="T519" s="1">
        <v>4</v>
      </c>
      <c r="U519" s="1">
        <v>5</v>
      </c>
      <c r="V519" s="1">
        <v>6</v>
      </c>
    </row>
    <row r="520" spans="4:22" x14ac:dyDescent="0.25">
      <c r="D520" s="75" t="s">
        <v>73</v>
      </c>
      <c r="H520" s="1">
        <v>2021</v>
      </c>
      <c r="S520" s="1">
        <v>3</v>
      </c>
      <c r="T520" s="1">
        <v>7</v>
      </c>
      <c r="U520" s="1">
        <v>8</v>
      </c>
      <c r="V520" s="1">
        <v>9</v>
      </c>
    </row>
    <row r="521" spans="4:22" x14ac:dyDescent="0.25">
      <c r="D521" s="75" t="s">
        <v>74</v>
      </c>
      <c r="H521" s="1">
        <v>2022</v>
      </c>
      <c r="S521" s="1">
        <v>4</v>
      </c>
      <c r="T521" s="1">
        <v>10</v>
      </c>
      <c r="U521" s="1">
        <v>11</v>
      </c>
      <c r="V521" s="1">
        <v>12</v>
      </c>
    </row>
    <row r="522" spans="4:22" x14ac:dyDescent="0.25">
      <c r="D522" s="75" t="s">
        <v>75</v>
      </c>
      <c r="H522" s="1">
        <v>2023</v>
      </c>
    </row>
    <row r="523" spans="4:22" x14ac:dyDescent="0.25">
      <c r="D523" s="75" t="s">
        <v>76</v>
      </c>
      <c r="H523" s="1">
        <v>2024</v>
      </c>
    </row>
    <row r="524" spans="4:22" x14ac:dyDescent="0.25">
      <c r="D524" s="75" t="s">
        <v>77</v>
      </c>
    </row>
    <row r="525" spans="4:22" x14ac:dyDescent="0.25">
      <c r="D525" s="75" t="s">
        <v>78</v>
      </c>
    </row>
    <row r="526" spans="4:22" x14ac:dyDescent="0.25">
      <c r="D526" s="75" t="s">
        <v>79</v>
      </c>
    </row>
    <row r="527" spans="4:22" x14ac:dyDescent="0.25">
      <c r="D527" s="75" t="s">
        <v>80</v>
      </c>
      <c r="S527" s="76">
        <f>DATE($G$6,VLOOKUP($H$6,$S$518:$V$521,2),1)</f>
        <v>43739</v>
      </c>
    </row>
    <row r="528" spans="4:22" x14ac:dyDescent="0.25">
      <c r="D528" s="75" t="s">
        <v>81</v>
      </c>
      <c r="S528" s="76">
        <f>DATE($G$6,VLOOKUP($H$6,$S$518:$V$521,3),1)</f>
        <v>43770</v>
      </c>
    </row>
    <row r="529" spans="4:19" x14ac:dyDescent="0.25">
      <c r="D529" s="75" t="s">
        <v>141</v>
      </c>
      <c r="S529" s="76">
        <f>DATE($G$6,VLOOKUP($H$6,$S$518:$V$521,4),1)</f>
        <v>43800</v>
      </c>
    </row>
    <row r="530" spans="4:19" x14ac:dyDescent="0.25">
      <c r="D530" s="75" t="s">
        <v>82</v>
      </c>
    </row>
    <row r="531" spans="4:19" x14ac:dyDescent="0.25">
      <c r="D531" s="75" t="s">
        <v>83</v>
      </c>
    </row>
    <row r="532" spans="4:19" x14ac:dyDescent="0.25">
      <c r="D532" s="75" t="s">
        <v>84</v>
      </c>
    </row>
    <row r="533" spans="4:19" x14ac:dyDescent="0.25">
      <c r="D533" s="75" t="s">
        <v>85</v>
      </c>
    </row>
    <row r="534" spans="4:19" x14ac:dyDescent="0.25">
      <c r="D534" s="75" t="s">
        <v>86</v>
      </c>
    </row>
    <row r="535" spans="4:19" x14ac:dyDescent="0.25">
      <c r="D535" s="75" t="s">
        <v>87</v>
      </c>
    </row>
    <row r="536" spans="4:19" x14ac:dyDescent="0.25">
      <c r="D536" s="75" t="s">
        <v>88</v>
      </c>
    </row>
    <row r="537" spans="4:19" x14ac:dyDescent="0.25">
      <c r="D537" s="75" t="s">
        <v>139</v>
      </c>
    </row>
    <row r="538" spans="4:19" x14ac:dyDescent="0.25">
      <c r="D538" s="75" t="s">
        <v>140</v>
      </c>
    </row>
    <row r="539" spans="4:19" x14ac:dyDescent="0.25">
      <c r="D539" s="75" t="s">
        <v>138</v>
      </c>
    </row>
    <row r="540" spans="4:19" x14ac:dyDescent="0.25">
      <c r="D540" s="75" t="s">
        <v>143</v>
      </c>
    </row>
    <row r="541" spans="4:19" x14ac:dyDescent="0.25">
      <c r="D541" s="75" t="s">
        <v>89</v>
      </c>
    </row>
    <row r="542" spans="4:19" x14ac:dyDescent="0.25">
      <c r="D542" s="75" t="s">
        <v>90</v>
      </c>
    </row>
    <row r="543" spans="4:19" x14ac:dyDescent="0.25">
      <c r="D543" s="75" t="s">
        <v>91</v>
      </c>
    </row>
    <row r="544" spans="4:19" x14ac:dyDescent="0.25">
      <c r="D544" s="75" t="s">
        <v>92</v>
      </c>
    </row>
    <row r="545" spans="4:4" x14ac:dyDescent="0.25">
      <c r="D545" s="75" t="s">
        <v>93</v>
      </c>
    </row>
    <row r="546" spans="4:4" x14ac:dyDescent="0.25">
      <c r="D546" s="75" t="s">
        <v>94</v>
      </c>
    </row>
    <row r="547" spans="4:4" x14ac:dyDescent="0.25">
      <c r="D547" s="75" t="s">
        <v>95</v>
      </c>
    </row>
    <row r="548" spans="4:4" x14ac:dyDescent="0.25">
      <c r="D548" s="75" t="s">
        <v>96</v>
      </c>
    </row>
    <row r="549" spans="4:4" x14ac:dyDescent="0.25">
      <c r="D549" s="75" t="s">
        <v>97</v>
      </c>
    </row>
    <row r="550" spans="4:4" x14ac:dyDescent="0.25">
      <c r="D550" s="75" t="s">
        <v>98</v>
      </c>
    </row>
    <row r="551" spans="4:4" x14ac:dyDescent="0.25">
      <c r="D551" s="75" t="s">
        <v>99</v>
      </c>
    </row>
    <row r="552" spans="4:4" x14ac:dyDescent="0.25">
      <c r="D552" s="75" t="s">
        <v>100</v>
      </c>
    </row>
    <row r="553" spans="4:4" x14ac:dyDescent="0.25">
      <c r="D553" s="75" t="s">
        <v>101</v>
      </c>
    </row>
    <row r="554" spans="4:4" x14ac:dyDescent="0.25">
      <c r="D554" s="75" t="s">
        <v>102</v>
      </c>
    </row>
    <row r="555" spans="4:4" x14ac:dyDescent="0.25">
      <c r="D555" s="75" t="s">
        <v>103</v>
      </c>
    </row>
    <row r="556" spans="4:4" x14ac:dyDescent="0.25">
      <c r="D556" s="75" t="s">
        <v>104</v>
      </c>
    </row>
    <row r="557" spans="4:4" x14ac:dyDescent="0.25">
      <c r="D557" s="75" t="s">
        <v>105</v>
      </c>
    </row>
    <row r="558" spans="4:4" x14ac:dyDescent="0.25">
      <c r="D558" s="75" t="s">
        <v>106</v>
      </c>
    </row>
    <row r="559" spans="4:4" x14ac:dyDescent="0.25">
      <c r="D559" s="75" t="s">
        <v>107</v>
      </c>
    </row>
    <row r="560" spans="4:4" x14ac:dyDescent="0.25">
      <c r="D560" s="75" t="s">
        <v>108</v>
      </c>
    </row>
    <row r="561" spans="4:4" x14ac:dyDescent="0.25">
      <c r="D561" s="75" t="s">
        <v>109</v>
      </c>
    </row>
    <row r="562" spans="4:4" x14ac:dyDescent="0.25">
      <c r="D562" s="75" t="s">
        <v>110</v>
      </c>
    </row>
    <row r="563" spans="4:4" x14ac:dyDescent="0.25">
      <c r="D563" s="75" t="s">
        <v>111</v>
      </c>
    </row>
    <row r="564" spans="4:4" x14ac:dyDescent="0.25">
      <c r="D564" s="75" t="s">
        <v>112</v>
      </c>
    </row>
    <row r="565" spans="4:4" x14ac:dyDescent="0.25">
      <c r="D565" s="75" t="s">
        <v>113</v>
      </c>
    </row>
    <row r="566" spans="4:4" x14ac:dyDescent="0.25">
      <c r="D566" s="75" t="s">
        <v>114</v>
      </c>
    </row>
    <row r="567" spans="4:4" x14ac:dyDescent="0.25">
      <c r="D567" s="75" t="s">
        <v>115</v>
      </c>
    </row>
    <row r="568" spans="4:4" x14ac:dyDescent="0.25">
      <c r="D568" s="75" t="s">
        <v>116</v>
      </c>
    </row>
    <row r="569" spans="4:4" x14ac:dyDescent="0.25">
      <c r="D569" s="75" t="s">
        <v>117</v>
      </c>
    </row>
    <row r="570" spans="4:4" x14ac:dyDescent="0.25">
      <c r="D570" s="75" t="s">
        <v>118</v>
      </c>
    </row>
    <row r="571" spans="4:4" x14ac:dyDescent="0.25">
      <c r="D571" s="75" t="s">
        <v>119</v>
      </c>
    </row>
    <row r="572" spans="4:4" x14ac:dyDescent="0.25">
      <c r="D572" s="75" t="s">
        <v>120</v>
      </c>
    </row>
    <row r="573" spans="4:4" x14ac:dyDescent="0.25">
      <c r="D573" s="75" t="s">
        <v>121</v>
      </c>
    </row>
    <row r="574" spans="4:4" x14ac:dyDescent="0.25">
      <c r="D574" s="75" t="s">
        <v>122</v>
      </c>
    </row>
    <row r="575" spans="4:4" x14ac:dyDescent="0.25">
      <c r="D575" s="75" t="s">
        <v>123</v>
      </c>
    </row>
    <row r="576" spans="4:4" x14ac:dyDescent="0.25">
      <c r="D576" s="75" t="s">
        <v>124</v>
      </c>
    </row>
    <row r="577" spans="4:4" x14ac:dyDescent="0.25">
      <c r="D577" s="75" t="s">
        <v>142</v>
      </c>
    </row>
    <row r="578" spans="4:4" x14ac:dyDescent="0.25">
      <c r="D578" s="75" t="s">
        <v>125</v>
      </c>
    </row>
    <row r="579" spans="4:4" x14ac:dyDescent="0.25">
      <c r="D579" s="75" t="s">
        <v>126</v>
      </c>
    </row>
  </sheetData>
  <sheetProtection selectLockedCells="1"/>
  <sortState ref="D518:D579">
    <sortCondition ref="D518:D579"/>
  </sortState>
  <mergeCells count="301">
    <mergeCell ref="AH415:AH418"/>
    <mergeCell ref="AH419:AH422"/>
    <mergeCell ref="AH423:AH429"/>
    <mergeCell ref="AH430:AH435"/>
    <mergeCell ref="AH436:AH439"/>
    <mergeCell ref="AH440:AH444"/>
    <mergeCell ref="AH445:AH446"/>
    <mergeCell ref="AH379:AH385"/>
    <mergeCell ref="AH386:AH391"/>
    <mergeCell ref="AH392:AH395"/>
    <mergeCell ref="AH396:AH400"/>
    <mergeCell ref="AH401:AH402"/>
    <mergeCell ref="AH406:AI406"/>
    <mergeCell ref="AH407:AH410"/>
    <mergeCell ref="AH411:AH414"/>
    <mergeCell ref="AH348:AH351"/>
    <mergeCell ref="AH352:AH356"/>
    <mergeCell ref="AH357:AH358"/>
    <mergeCell ref="AH362:AI362"/>
    <mergeCell ref="AH363:AH366"/>
    <mergeCell ref="AH367:AH370"/>
    <mergeCell ref="AH371:AH374"/>
    <mergeCell ref="AH375:AH378"/>
    <mergeCell ref="AH319:AH322"/>
    <mergeCell ref="AH323:AH326"/>
    <mergeCell ref="AH327:AH330"/>
    <mergeCell ref="AH331:AH334"/>
    <mergeCell ref="AH335:AH341"/>
    <mergeCell ref="AH342:AH347"/>
    <mergeCell ref="AH199:AH202"/>
    <mergeCell ref="AH203:AH209"/>
    <mergeCell ref="AH210:AH215"/>
    <mergeCell ref="AH216:AH219"/>
    <mergeCell ref="AH220:AH224"/>
    <mergeCell ref="AH225:AH226"/>
    <mergeCell ref="AH230:AI230"/>
    <mergeCell ref="AH231:AH234"/>
    <mergeCell ref="AH274:AI274"/>
    <mergeCell ref="AH318:AI318"/>
    <mergeCell ref="AH235:AH238"/>
    <mergeCell ref="AH239:AH242"/>
    <mergeCell ref="AH243:AH246"/>
    <mergeCell ref="AH247:AH253"/>
    <mergeCell ref="AH254:AH259"/>
    <mergeCell ref="AH260:AH263"/>
    <mergeCell ref="AH264:AH268"/>
    <mergeCell ref="AH269:AH270"/>
    <mergeCell ref="AH313:AH314"/>
    <mergeCell ref="AH275:AH278"/>
    <mergeCell ref="AH279:AH282"/>
    <mergeCell ref="AH283:AH286"/>
    <mergeCell ref="AH287:AH290"/>
    <mergeCell ref="AH291:AH297"/>
    <mergeCell ref="AH298:AH303"/>
    <mergeCell ref="AH304:AH307"/>
    <mergeCell ref="AH308:AH312"/>
    <mergeCell ref="AH128:AH131"/>
    <mergeCell ref="AH176:AH180"/>
    <mergeCell ref="AH181:AH182"/>
    <mergeCell ref="AH186:AI186"/>
    <mergeCell ref="AH187:AH190"/>
    <mergeCell ref="AH191:AH194"/>
    <mergeCell ref="AH195:AH198"/>
    <mergeCell ref="AH132:AH136"/>
    <mergeCell ref="AH137:AH138"/>
    <mergeCell ref="AH142:AI142"/>
    <mergeCell ref="AH143:AH146"/>
    <mergeCell ref="AH147:AH150"/>
    <mergeCell ref="AH151:AH154"/>
    <mergeCell ref="AH155:AH158"/>
    <mergeCell ref="AH159:AH165"/>
    <mergeCell ref="AH166:AH171"/>
    <mergeCell ref="AH172:AH175"/>
    <mergeCell ref="AH88:AH92"/>
    <mergeCell ref="AH93:AH94"/>
    <mergeCell ref="AH98:AI98"/>
    <mergeCell ref="AH99:AH102"/>
    <mergeCell ref="AH103:AH106"/>
    <mergeCell ref="AH107:AH110"/>
    <mergeCell ref="AH111:AH114"/>
    <mergeCell ref="AH115:AH121"/>
    <mergeCell ref="AH122:AH127"/>
    <mergeCell ref="AH49:AH50"/>
    <mergeCell ref="AH54:AI54"/>
    <mergeCell ref="AH55:AH58"/>
    <mergeCell ref="AH59:AH62"/>
    <mergeCell ref="AH63:AH66"/>
    <mergeCell ref="AH67:AH70"/>
    <mergeCell ref="AH71:AH77"/>
    <mergeCell ref="AH78:AH83"/>
    <mergeCell ref="AH84:AH87"/>
    <mergeCell ref="AH10:AI10"/>
    <mergeCell ref="AH11:AH14"/>
    <mergeCell ref="AH15:AH18"/>
    <mergeCell ref="AH19:AH22"/>
    <mergeCell ref="AH23:AH26"/>
    <mergeCell ref="AH27:AH33"/>
    <mergeCell ref="AH34:AH39"/>
    <mergeCell ref="AH40:AH43"/>
    <mergeCell ref="AH44:AH48"/>
    <mergeCell ref="D423:D429"/>
    <mergeCell ref="S423:S429"/>
    <mergeCell ref="D430:D435"/>
    <mergeCell ref="S430:S435"/>
    <mergeCell ref="D436:D439"/>
    <mergeCell ref="S436:S439"/>
    <mergeCell ref="D440:D444"/>
    <mergeCell ref="S440:S444"/>
    <mergeCell ref="D445:D446"/>
    <mergeCell ref="S445:S446"/>
    <mergeCell ref="D406:E406"/>
    <mergeCell ref="S406:T406"/>
    <mergeCell ref="D407:D410"/>
    <mergeCell ref="S407:S410"/>
    <mergeCell ref="D411:D414"/>
    <mergeCell ref="S411:S414"/>
    <mergeCell ref="D415:D418"/>
    <mergeCell ref="S415:S418"/>
    <mergeCell ref="D419:D422"/>
    <mergeCell ref="S419:S422"/>
    <mergeCell ref="D401:D402"/>
    <mergeCell ref="S401:S402"/>
    <mergeCell ref="D98:E98"/>
    <mergeCell ref="S98:T98"/>
    <mergeCell ref="D99:D102"/>
    <mergeCell ref="S99:S102"/>
    <mergeCell ref="D103:D106"/>
    <mergeCell ref="S103:S106"/>
    <mergeCell ref="D107:D110"/>
    <mergeCell ref="S107:S110"/>
    <mergeCell ref="D111:D114"/>
    <mergeCell ref="S111:S114"/>
    <mergeCell ref="D115:D121"/>
    <mergeCell ref="S115:S121"/>
    <mergeCell ref="D122:D127"/>
    <mergeCell ref="S122:S127"/>
    <mergeCell ref="D128:D131"/>
    <mergeCell ref="D155:D158"/>
    <mergeCell ref="S155:S158"/>
    <mergeCell ref="D159:D165"/>
    <mergeCell ref="S159:S165"/>
    <mergeCell ref="D166:D171"/>
    <mergeCell ref="D143:D146"/>
    <mergeCell ref="S143:S146"/>
    <mergeCell ref="D147:D150"/>
    <mergeCell ref="S147:S150"/>
    <mergeCell ref="D151:D154"/>
    <mergeCell ref="S151:S154"/>
    <mergeCell ref="D172:D175"/>
    <mergeCell ref="S172:S175"/>
    <mergeCell ref="D176:D180"/>
    <mergeCell ref="S176:S180"/>
    <mergeCell ref="D10:E10"/>
    <mergeCell ref="D11:D14"/>
    <mergeCell ref="D15:D18"/>
    <mergeCell ref="D19:D22"/>
    <mergeCell ref="D23:D26"/>
    <mergeCell ref="S10:T10"/>
    <mergeCell ref="S11:S14"/>
    <mergeCell ref="S15:S18"/>
    <mergeCell ref="S19:S22"/>
    <mergeCell ref="D54:E54"/>
    <mergeCell ref="S54:T54"/>
    <mergeCell ref="D55:D58"/>
    <mergeCell ref="S55:S58"/>
    <mergeCell ref="D88:D92"/>
    <mergeCell ref="S88:S92"/>
    <mergeCell ref="S23:S26"/>
    <mergeCell ref="S27:S33"/>
    <mergeCell ref="S34:S39"/>
    <mergeCell ref="S40:S43"/>
    <mergeCell ref="S44:S48"/>
    <mergeCell ref="D27:D33"/>
    <mergeCell ref="D34:D39"/>
    <mergeCell ref="D40:D43"/>
    <mergeCell ref="D44:D48"/>
    <mergeCell ref="D49:D50"/>
    <mergeCell ref="S49:S50"/>
    <mergeCell ref="D142:E142"/>
    <mergeCell ref="S142:T142"/>
    <mergeCell ref="D71:D77"/>
    <mergeCell ref="S71:S77"/>
    <mergeCell ref="D78:D83"/>
    <mergeCell ref="S78:S83"/>
    <mergeCell ref="D84:D87"/>
    <mergeCell ref="S84:S87"/>
    <mergeCell ref="D59:D62"/>
    <mergeCell ref="S59:S62"/>
    <mergeCell ref="D63:D66"/>
    <mergeCell ref="S63:S66"/>
    <mergeCell ref="D67:D70"/>
    <mergeCell ref="S67:S70"/>
    <mergeCell ref="S93:S94"/>
    <mergeCell ref="D93:D94"/>
    <mergeCell ref="S128:S131"/>
    <mergeCell ref="D132:D136"/>
    <mergeCell ref="S132:S136"/>
    <mergeCell ref="D137:D138"/>
    <mergeCell ref="S137:S138"/>
    <mergeCell ref="S166:S171"/>
    <mergeCell ref="D230:E230"/>
    <mergeCell ref="S230:T230"/>
    <mergeCell ref="D203:D209"/>
    <mergeCell ref="S203:S209"/>
    <mergeCell ref="D210:D215"/>
    <mergeCell ref="S210:S215"/>
    <mergeCell ref="D216:D219"/>
    <mergeCell ref="S216:S219"/>
    <mergeCell ref="D191:D194"/>
    <mergeCell ref="S191:S194"/>
    <mergeCell ref="D195:D198"/>
    <mergeCell ref="S195:S198"/>
    <mergeCell ref="D199:D202"/>
    <mergeCell ref="S199:S202"/>
    <mergeCell ref="D186:E186"/>
    <mergeCell ref="S186:T186"/>
    <mergeCell ref="D187:D190"/>
    <mergeCell ref="S187:S190"/>
    <mergeCell ref="D181:D182"/>
    <mergeCell ref="S181:S182"/>
    <mergeCell ref="S225:S226"/>
    <mergeCell ref="D225:D226"/>
    <mergeCell ref="D231:D234"/>
    <mergeCell ref="S231:S234"/>
    <mergeCell ref="D235:D238"/>
    <mergeCell ref="S235:S238"/>
    <mergeCell ref="D239:D242"/>
    <mergeCell ref="S239:S242"/>
    <mergeCell ref="D220:D224"/>
    <mergeCell ref="S220:S224"/>
    <mergeCell ref="D243:D246"/>
    <mergeCell ref="S243:S246"/>
    <mergeCell ref="D319:D322"/>
    <mergeCell ref="S319:S322"/>
    <mergeCell ref="D260:D263"/>
    <mergeCell ref="S260:S263"/>
    <mergeCell ref="S287:S290"/>
    <mergeCell ref="D274:E274"/>
    <mergeCell ref="S274:T274"/>
    <mergeCell ref="D275:D278"/>
    <mergeCell ref="S275:S278"/>
    <mergeCell ref="D264:D268"/>
    <mergeCell ref="S264:S268"/>
    <mergeCell ref="D313:D314"/>
    <mergeCell ref="S269:S270"/>
    <mergeCell ref="S313:S314"/>
    <mergeCell ref="D279:D282"/>
    <mergeCell ref="S279:S282"/>
    <mergeCell ref="D283:D286"/>
    <mergeCell ref="S283:S286"/>
    <mergeCell ref="D287:D290"/>
    <mergeCell ref="D247:D253"/>
    <mergeCell ref="S247:S253"/>
    <mergeCell ref="D254:D259"/>
    <mergeCell ref="S254:S259"/>
    <mergeCell ref="D269:D270"/>
    <mergeCell ref="D308:D312"/>
    <mergeCell ref="S308:S312"/>
    <mergeCell ref="D318:E318"/>
    <mergeCell ref="S318:T318"/>
    <mergeCell ref="D291:D297"/>
    <mergeCell ref="S291:S297"/>
    <mergeCell ref="D298:D303"/>
    <mergeCell ref="S298:S303"/>
    <mergeCell ref="D304:D307"/>
    <mergeCell ref="S304:S307"/>
    <mergeCell ref="S331:S334"/>
    <mergeCell ref="D335:D341"/>
    <mergeCell ref="S335:S341"/>
    <mergeCell ref="D342:D347"/>
    <mergeCell ref="S342:S347"/>
    <mergeCell ref="D357:D358"/>
    <mergeCell ref="S357:S358"/>
    <mergeCell ref="D323:D326"/>
    <mergeCell ref="S323:S326"/>
    <mergeCell ref="D327:D330"/>
    <mergeCell ref="S327:S330"/>
    <mergeCell ref="D7:E8"/>
    <mergeCell ref="D396:D400"/>
    <mergeCell ref="S396:S400"/>
    <mergeCell ref="D379:D385"/>
    <mergeCell ref="S379:S385"/>
    <mergeCell ref="D386:D391"/>
    <mergeCell ref="S386:S391"/>
    <mergeCell ref="D392:D395"/>
    <mergeCell ref="S392:S395"/>
    <mergeCell ref="D367:D370"/>
    <mergeCell ref="S367:S370"/>
    <mergeCell ref="D371:D374"/>
    <mergeCell ref="S371:S374"/>
    <mergeCell ref="D375:D378"/>
    <mergeCell ref="S375:S378"/>
    <mergeCell ref="D362:E362"/>
    <mergeCell ref="S362:T362"/>
    <mergeCell ref="D363:D366"/>
    <mergeCell ref="S363:S366"/>
    <mergeCell ref="D348:D351"/>
    <mergeCell ref="S348:S351"/>
    <mergeCell ref="D352:D356"/>
    <mergeCell ref="S352:S356"/>
    <mergeCell ref="D331:D334"/>
  </mergeCells>
  <conditionalFormatting sqref="D7 F8:Q8">
    <cfRule type="notContainsBlanks" dxfId="685" priority="47">
      <formula>LEN(TRIM(D7))&gt;0</formula>
    </cfRule>
  </conditionalFormatting>
  <conditionalFormatting sqref="U55:AF95">
    <cfRule type="expression" dxfId="684" priority="39">
      <formula>IF(AND(U55&lt;&gt;"",F55&lt;&gt;""),TRUE,FALSE)</formula>
    </cfRule>
    <cfRule type="expression" dxfId="683" priority="40">
      <formula>IF(AND(F55="",U55=""),FALSE,TRUE)</formula>
    </cfRule>
  </conditionalFormatting>
  <conditionalFormatting sqref="F56:Q95 F55:H55 J55:Q55">
    <cfRule type="expression" dxfId="682" priority="37">
      <formula>IF(AND(F55&lt;&gt;"",U55&lt;&gt;""),TRUE,FALSE)</formula>
    </cfRule>
    <cfRule type="expression" dxfId="681" priority="38">
      <formula>IF(AND(U55="",F55=""),FALSE,TRUE)</formula>
    </cfRule>
  </conditionalFormatting>
  <conditionalFormatting sqref="U99:AF139">
    <cfRule type="expression" dxfId="680" priority="35">
      <formula>IF(AND(U99&lt;&gt;"",F99&lt;&gt;""),TRUE,FALSE)</formula>
    </cfRule>
    <cfRule type="expression" dxfId="679" priority="36">
      <formula>IF(AND(F99="",U99=""),FALSE,TRUE)</formula>
    </cfRule>
  </conditionalFormatting>
  <conditionalFormatting sqref="F99:Q139">
    <cfRule type="expression" dxfId="678" priority="33">
      <formula>IF(AND(F99&lt;&gt;"",U99&lt;&gt;""),TRUE,FALSE)</formula>
    </cfRule>
    <cfRule type="expression" dxfId="677" priority="34">
      <formula>IF(AND(U99="",F99=""),FALSE,TRUE)</formula>
    </cfRule>
  </conditionalFormatting>
  <conditionalFormatting sqref="U143:AF183">
    <cfRule type="expression" dxfId="676" priority="31">
      <formula>IF(AND(U143&lt;&gt;"",F143&lt;&gt;""),TRUE,FALSE)</formula>
    </cfRule>
    <cfRule type="expression" dxfId="675" priority="32">
      <formula>IF(AND(F143="",U143=""),FALSE,TRUE)</formula>
    </cfRule>
  </conditionalFormatting>
  <conditionalFormatting sqref="F143:Q183">
    <cfRule type="expression" dxfId="674" priority="29">
      <formula>IF(AND(F143&lt;&gt;"",U143&lt;&gt;""),TRUE,FALSE)</formula>
    </cfRule>
    <cfRule type="expression" dxfId="673" priority="30">
      <formula>IF(AND(U143="",F143=""),FALSE,TRUE)</formula>
    </cfRule>
  </conditionalFormatting>
  <conditionalFormatting sqref="U187:AF227">
    <cfRule type="expression" dxfId="672" priority="27">
      <formula>IF(AND(U187&lt;&gt;"",F187&lt;&gt;""),TRUE,FALSE)</formula>
    </cfRule>
    <cfRule type="expression" dxfId="671" priority="28">
      <formula>IF(AND(F187="",U187=""),FALSE,TRUE)</formula>
    </cfRule>
  </conditionalFormatting>
  <conditionalFormatting sqref="F187:Q227">
    <cfRule type="expression" dxfId="670" priority="25">
      <formula>IF(AND(F187&lt;&gt;"",U187&lt;&gt;""),TRUE,FALSE)</formula>
    </cfRule>
    <cfRule type="expression" dxfId="669" priority="26">
      <formula>IF(AND(U187="",F187=""),FALSE,TRUE)</formula>
    </cfRule>
  </conditionalFormatting>
  <conditionalFormatting sqref="U231:AF271">
    <cfRule type="expression" dxfId="668" priority="23">
      <formula>IF(AND(U231&lt;&gt;"",F231&lt;&gt;""),TRUE,FALSE)</formula>
    </cfRule>
    <cfRule type="expression" dxfId="667" priority="24">
      <formula>IF(AND(F231="",U231=""),FALSE,TRUE)</formula>
    </cfRule>
  </conditionalFormatting>
  <conditionalFormatting sqref="F231:Q271">
    <cfRule type="expression" dxfId="666" priority="21">
      <formula>IF(AND(F231&lt;&gt;"",U231&lt;&gt;""),TRUE,FALSE)</formula>
    </cfRule>
    <cfRule type="expression" dxfId="665" priority="22">
      <formula>IF(AND(U231="",F231=""),FALSE,TRUE)</formula>
    </cfRule>
  </conditionalFormatting>
  <conditionalFormatting sqref="U275:AF315">
    <cfRule type="expression" dxfId="664" priority="19">
      <formula>IF(AND(U275&lt;&gt;"",F275&lt;&gt;""),TRUE,FALSE)</formula>
    </cfRule>
    <cfRule type="expression" dxfId="663" priority="20">
      <formula>IF(AND(F275="",U275=""),FALSE,TRUE)</formula>
    </cfRule>
  </conditionalFormatting>
  <conditionalFormatting sqref="F275:Q315">
    <cfRule type="expression" dxfId="662" priority="17">
      <formula>IF(AND(F275&lt;&gt;"",U275&lt;&gt;""),TRUE,FALSE)</formula>
    </cfRule>
    <cfRule type="expression" dxfId="661" priority="18">
      <formula>IF(AND(U275="",F275=""),FALSE,TRUE)</formula>
    </cfRule>
  </conditionalFormatting>
  <conditionalFormatting sqref="U319:AF359">
    <cfRule type="expression" dxfId="660" priority="15">
      <formula>IF(AND(U319&lt;&gt;"",F319&lt;&gt;""),TRUE,FALSE)</formula>
    </cfRule>
    <cfRule type="expression" dxfId="659" priority="16">
      <formula>IF(AND(F319="",U319=""),FALSE,TRUE)</formula>
    </cfRule>
  </conditionalFormatting>
  <conditionalFormatting sqref="F319:Q359">
    <cfRule type="expression" dxfId="658" priority="13">
      <formula>IF(AND(F319&lt;&gt;"",U319&lt;&gt;""),TRUE,FALSE)</formula>
    </cfRule>
    <cfRule type="expression" dxfId="657" priority="14">
      <formula>IF(AND(U319="",F319=""),FALSE,TRUE)</formula>
    </cfRule>
  </conditionalFormatting>
  <conditionalFormatting sqref="U363:AF403">
    <cfRule type="expression" dxfId="656" priority="11">
      <formula>IF(AND(U363&lt;&gt;"",F363&lt;&gt;""),TRUE,FALSE)</formula>
    </cfRule>
    <cfRule type="expression" dxfId="655" priority="12">
      <formula>IF(AND(F363="",U363=""),FALSE,TRUE)</formula>
    </cfRule>
  </conditionalFormatting>
  <conditionalFormatting sqref="F363:Q403">
    <cfRule type="expression" dxfId="654" priority="9">
      <formula>IF(AND(F363&lt;&gt;"",U363&lt;&gt;""),TRUE,FALSE)</formula>
    </cfRule>
    <cfRule type="expression" dxfId="653" priority="10">
      <formula>IF(AND(U363="",F363=""),FALSE,TRUE)</formula>
    </cfRule>
  </conditionalFormatting>
  <conditionalFormatting sqref="U407:AF447">
    <cfRule type="expression" dxfId="652" priority="3">
      <formula>IF(AND(U407&lt;&gt;"",F407&lt;&gt;""),TRUE,FALSE)</formula>
    </cfRule>
    <cfRule type="expression" dxfId="651" priority="4">
      <formula>IF(AND(F407="",U407=""),FALSE,TRUE)</formula>
    </cfRule>
  </conditionalFormatting>
  <conditionalFormatting sqref="F407:Q447">
    <cfRule type="expression" dxfId="650" priority="1">
      <formula>IF(AND(F407&lt;&gt;"",U407&lt;&gt;""),TRUE,FALSE)</formula>
    </cfRule>
    <cfRule type="expression" dxfId="649" priority="2">
      <formula>IF(AND(U407="",F407=""),FALSE,TRUE)</formula>
    </cfRule>
  </conditionalFormatting>
  <dataValidations count="4">
    <dataValidation type="whole" allowBlank="1" showInputMessage="1" showErrorMessage="1" errorTitle="Insurance Authority" error="Only zero and positive numbers are allowed" sqref="U55:AF95 U99:AF139 U143:AF183 U187:AF227 U231:AF271 U275:AF315 U319:AF359 U363:AF403 U407:AF447 F407:Q447 F99:Q139 F143:Q183 F187:Q227 F231:Q271 F275:Q315 F319:Q359 F363:Q403 Q56:Q95 F55:H95 J55:P95 I56:I95" xr:uid="{00000000-0002-0000-0000-000000000000}">
      <formula1>0</formula1>
      <formula2>1000000000000</formula2>
    </dataValidation>
    <dataValidation type="list" allowBlank="1" showInputMessage="1" showErrorMessage="1" sqref="E6" xr:uid="{00000000-0002-0000-0000-000001000000}">
      <formula1>$D$518:$D$579</formula1>
    </dataValidation>
    <dataValidation type="list" allowBlank="1" showInputMessage="1" showErrorMessage="1" sqref="G6" xr:uid="{E2F61CCE-1C0F-421F-9C9A-1E4B481604CE}">
      <formula1>$H$518:$H$523</formula1>
    </dataValidation>
    <dataValidation type="list" allowBlank="1" showInputMessage="1" showErrorMessage="1" sqref="H6" xr:uid="{A829FEF9-A818-469B-B396-C817B24687F6}">
      <formula1>$S$518:$S$521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O197"/>
  <sheetViews>
    <sheetView showGridLines="0" zoomScaleNormal="100" workbookViewId="0">
      <selection activeCell="D9" sqref="D9"/>
    </sheetView>
  </sheetViews>
  <sheetFormatPr defaultRowHeight="15" x14ac:dyDescent="0.25"/>
  <cols>
    <col min="1" max="3" width="3.28515625" customWidth="1"/>
    <col min="4" max="4" width="2.28515625" style="70" bestFit="1" customWidth="1"/>
    <col min="5" max="5" width="67.7109375" style="70" customWidth="1"/>
    <col min="6" max="14" width="27.140625" style="37" customWidth="1"/>
    <col min="15" max="23" width="33.7109375" style="37" hidden="1" customWidth="1"/>
    <col min="24" max="41" width="17.7109375" style="37" hidden="1" customWidth="1"/>
    <col min="42" max="16384" width="9.140625" style="37"/>
  </cols>
  <sheetData>
    <row r="1" spans="1:41" ht="16.5" customHeight="1" x14ac:dyDescent="0.25">
      <c r="A1" s="48" t="str">
        <f>CHK!A1</f>
        <v>Comp</v>
      </c>
      <c r="B1" s="48">
        <f>CHK!B1</f>
        <v>0</v>
      </c>
      <c r="C1" s="48">
        <f>CHK!C1</f>
        <v>0</v>
      </c>
      <c r="D1" s="67" t="str">
        <f>IF(TPL!E6=0,"",TPL!E6)</f>
        <v/>
      </c>
      <c r="E1" s="67"/>
      <c r="F1" s="72" t="s">
        <v>70</v>
      </c>
      <c r="G1" s="1"/>
      <c r="O1" s="11" t="s">
        <v>70</v>
      </c>
      <c r="P1" s="1"/>
      <c r="X1" s="11" t="s">
        <v>70</v>
      </c>
      <c r="Y1" s="1"/>
      <c r="AG1" s="11" t="s">
        <v>70</v>
      </c>
      <c r="AH1" s="1" t="s">
        <v>137</v>
      </c>
    </row>
    <row r="2" spans="1:41" ht="15" customHeight="1" x14ac:dyDescent="0.25">
      <c r="A2" s="48">
        <f>CHK!A2</f>
        <v>0</v>
      </c>
      <c r="B2" s="48">
        <f>CHK!B2</f>
        <v>0</v>
      </c>
      <c r="C2" s="48">
        <f>CHK!C2</f>
        <v>0</v>
      </c>
      <c r="D2" s="92" t="str">
        <f>IF(CHK!A14="Partially filled Template","Insurance Authority May reject this template due to the following"&amp;CHK!C10&amp;CHK!C11&amp;CHK!C12&amp;CHK!C13&amp;CHK!C9&amp;" ,Please fill the data Properly","")</f>
        <v/>
      </c>
      <c r="E2" s="92"/>
      <c r="F2" s="12"/>
      <c r="G2" s="2" t="s">
        <v>67</v>
      </c>
      <c r="O2" s="12"/>
      <c r="P2" s="2" t="s">
        <v>67</v>
      </c>
      <c r="X2" s="12"/>
      <c r="Y2" s="2" t="s">
        <v>67</v>
      </c>
      <c r="AG2" s="12"/>
      <c r="AH2" s="2" t="s">
        <v>67</v>
      </c>
    </row>
    <row r="3" spans="1:41" ht="15" customHeight="1" x14ac:dyDescent="0.25">
      <c r="A3" s="48">
        <f>CHK!A3</f>
        <v>0</v>
      </c>
      <c r="B3" s="48">
        <f>CHK!B3</f>
        <v>0</v>
      </c>
      <c r="C3" s="48">
        <f>CHK!C3</f>
        <v>0</v>
      </c>
      <c r="D3" s="92"/>
      <c r="E3" s="92"/>
      <c r="F3" s="13"/>
      <c r="G3" s="2" t="s">
        <v>68</v>
      </c>
      <c r="O3" s="13"/>
      <c r="P3" s="2" t="s">
        <v>68</v>
      </c>
      <c r="X3" s="13"/>
      <c r="Y3" s="2" t="s">
        <v>68</v>
      </c>
      <c r="AG3" s="13"/>
      <c r="AH3" s="2" t="s">
        <v>68</v>
      </c>
    </row>
    <row r="4" spans="1:41" ht="15" customHeight="1" x14ac:dyDescent="0.25">
      <c r="A4" s="48">
        <f>CHK!A4</f>
        <v>0</v>
      </c>
      <c r="B4" s="48">
        <f>CHK!B4</f>
        <v>0</v>
      </c>
      <c r="C4" s="48">
        <f>CHK!C4</f>
        <v>0</v>
      </c>
      <c r="D4" s="92"/>
      <c r="E4" s="92"/>
      <c r="F4" s="14"/>
      <c r="G4" s="2" t="s">
        <v>69</v>
      </c>
      <c r="O4" s="14"/>
      <c r="P4" s="2" t="s">
        <v>69</v>
      </c>
      <c r="X4" s="14"/>
      <c r="Y4" s="2" t="s">
        <v>69</v>
      </c>
      <c r="AG4" s="14"/>
      <c r="AH4" s="2" t="s">
        <v>69</v>
      </c>
    </row>
    <row r="5" spans="1:41" ht="15" customHeight="1" x14ac:dyDescent="0.25">
      <c r="A5" s="48">
        <f>CHK!A5</f>
        <v>0</v>
      </c>
      <c r="B5" s="48">
        <f>CHK!B5</f>
        <v>0</v>
      </c>
      <c r="C5" s="48">
        <f>CHK!C5</f>
        <v>0</v>
      </c>
      <c r="D5" s="92"/>
      <c r="E5" s="92"/>
    </row>
    <row r="6" spans="1:41" ht="15" customHeight="1" x14ac:dyDescent="0.25">
      <c r="A6" s="48">
        <f>CHK!A6</f>
        <v>0</v>
      </c>
      <c r="B6" s="48">
        <f>CHK!B6</f>
        <v>0</v>
      </c>
      <c r="C6" s="48">
        <f>CHK!C6</f>
        <v>0</v>
      </c>
      <c r="D6" s="92"/>
      <c r="E6" s="92"/>
    </row>
    <row r="7" spans="1:41" ht="15" customHeight="1" x14ac:dyDescent="0.25">
      <c r="A7" s="48">
        <f>CHK!A7</f>
        <v>0</v>
      </c>
      <c r="B7" s="48">
        <f>CHK!B7</f>
        <v>0</v>
      </c>
      <c r="C7" s="48">
        <f>CHK!C7</f>
        <v>0</v>
      </c>
      <c r="D7" s="92"/>
      <c r="E7" s="92"/>
    </row>
    <row r="8" spans="1:41" ht="6.75" customHeight="1" x14ac:dyDescent="0.25">
      <c r="A8" s="48">
        <f>CHK!A8</f>
        <v>0</v>
      </c>
      <c r="B8" s="48">
        <f>CHK!B8</f>
        <v>0</v>
      </c>
      <c r="C8" s="48">
        <f>CHK!C8</f>
        <v>0</v>
      </c>
      <c r="D8" s="92"/>
      <c r="E8" s="92"/>
    </row>
    <row r="9" spans="1:41" ht="15.75" x14ac:dyDescent="0.25">
      <c r="A9" s="48" t="str">
        <f>CHK!A9</f>
        <v xml:space="preserve"> Premium cannot equal SA</v>
      </c>
      <c r="B9" s="48">
        <f>CHK!B9</f>
        <v>0</v>
      </c>
      <c r="C9" s="48" t="str">
        <f>CHK!C9</f>
        <v/>
      </c>
      <c r="D9" s="18"/>
      <c r="E9" s="18" t="s">
        <v>34</v>
      </c>
    </row>
    <row r="10" spans="1:41" ht="15" customHeight="1" x14ac:dyDescent="0.25">
      <c r="A10" s="48" t="str">
        <f>CHK!A10</f>
        <v>Company Name</v>
      </c>
      <c r="B10" s="48">
        <f>CHK!B10</f>
        <v>0</v>
      </c>
      <c r="C10" s="48" t="str">
        <f>CHK!C10</f>
        <v xml:space="preserve"> ,Missing Company Name</v>
      </c>
      <c r="D10" s="88" t="s">
        <v>41</v>
      </c>
      <c r="E10" s="89"/>
      <c r="F10" s="77">
        <f>TPL!F10</f>
        <v>43739</v>
      </c>
      <c r="G10" s="78"/>
      <c r="H10" s="79"/>
      <c r="I10" s="77">
        <f>TPL!G10</f>
        <v>43770</v>
      </c>
      <c r="J10" s="78"/>
      <c r="K10" s="79"/>
      <c r="L10" s="77">
        <f>TPL!H10</f>
        <v>43800</v>
      </c>
      <c r="M10" s="78"/>
      <c r="N10" s="79"/>
      <c r="O10" s="38">
        <f>TPL!I10</f>
        <v>43556</v>
      </c>
      <c r="P10" s="39"/>
      <c r="Q10" s="40"/>
      <c r="R10" s="38">
        <f>TPL!J10</f>
        <v>43586</v>
      </c>
      <c r="S10" s="39"/>
      <c r="T10" s="40"/>
      <c r="U10" s="38">
        <f>TPL!K10</f>
        <v>43617</v>
      </c>
      <c r="V10" s="39"/>
      <c r="W10" s="40"/>
      <c r="X10" s="38">
        <f>TPL!L10</f>
        <v>43647</v>
      </c>
      <c r="Y10" s="39"/>
      <c r="Z10" s="40"/>
      <c r="AA10" s="38">
        <f>TPL!M10</f>
        <v>43678</v>
      </c>
      <c r="AB10" s="39"/>
      <c r="AC10" s="40"/>
      <c r="AD10" s="38">
        <f>TPL!N10</f>
        <v>43709</v>
      </c>
      <c r="AE10" s="39"/>
      <c r="AF10" s="40"/>
      <c r="AG10" s="38">
        <f>TPL!O10</f>
        <v>43739</v>
      </c>
      <c r="AH10" s="39"/>
      <c r="AI10" s="40"/>
      <c r="AJ10" s="38">
        <f>TPL!P10</f>
        <v>43770</v>
      </c>
      <c r="AK10" s="39"/>
      <c r="AL10" s="40"/>
      <c r="AM10" s="38">
        <f>TPL!Q10</f>
        <v>43800</v>
      </c>
      <c r="AN10" s="39"/>
      <c r="AO10" s="40"/>
    </row>
    <row r="11" spans="1:41" ht="31.5" x14ac:dyDescent="0.25">
      <c r="A11" s="48" t="str">
        <f>CHK!A11</f>
        <v>Data Input</v>
      </c>
      <c r="B11" s="48">
        <f>CHK!B11</f>
        <v>0</v>
      </c>
      <c r="C11" s="48" t="str">
        <f>CHK!C11</f>
        <v xml:space="preserve"> ,Missing Data Input</v>
      </c>
      <c r="D11" s="90"/>
      <c r="E11" s="91"/>
      <c r="F11" s="41" t="s">
        <v>159</v>
      </c>
      <c r="G11" s="41" t="s">
        <v>160</v>
      </c>
      <c r="H11" s="41" t="s">
        <v>161</v>
      </c>
      <c r="I11" s="41" t="s">
        <v>159</v>
      </c>
      <c r="J11" s="41" t="s">
        <v>160</v>
      </c>
      <c r="K11" s="41" t="s">
        <v>161</v>
      </c>
      <c r="L11" s="41" t="s">
        <v>159</v>
      </c>
      <c r="M11" s="41" t="s">
        <v>160</v>
      </c>
      <c r="N11" s="41" t="s">
        <v>161</v>
      </c>
      <c r="O11" s="41" t="s">
        <v>54</v>
      </c>
      <c r="P11" s="41" t="s">
        <v>55</v>
      </c>
      <c r="Q11" s="41" t="s">
        <v>56</v>
      </c>
      <c r="R11" s="41" t="s">
        <v>54</v>
      </c>
      <c r="S11" s="41" t="s">
        <v>55</v>
      </c>
      <c r="T11" s="41" t="s">
        <v>56</v>
      </c>
      <c r="U11" s="41" t="s">
        <v>54</v>
      </c>
      <c r="V11" s="41" t="s">
        <v>55</v>
      </c>
      <c r="W11" s="41" t="s">
        <v>56</v>
      </c>
      <c r="X11" s="41" t="s">
        <v>54</v>
      </c>
      <c r="Y11" s="41" t="s">
        <v>55</v>
      </c>
      <c r="Z11" s="41" t="s">
        <v>56</v>
      </c>
      <c r="AA11" s="41" t="s">
        <v>54</v>
      </c>
      <c r="AB11" s="41" t="s">
        <v>55</v>
      </c>
      <c r="AC11" s="41" t="s">
        <v>56</v>
      </c>
      <c r="AD11" s="41" t="s">
        <v>54</v>
      </c>
      <c r="AE11" s="41" t="s">
        <v>55</v>
      </c>
      <c r="AF11" s="41" t="s">
        <v>56</v>
      </c>
      <c r="AG11" s="41" t="s">
        <v>54</v>
      </c>
      <c r="AH11" s="41" t="s">
        <v>55</v>
      </c>
      <c r="AI11" s="41" t="s">
        <v>56</v>
      </c>
      <c r="AJ11" s="41" t="s">
        <v>54</v>
      </c>
      <c r="AK11" s="41" t="s">
        <v>55</v>
      </c>
      <c r="AL11" s="41" t="s">
        <v>56</v>
      </c>
      <c r="AM11" s="41" t="s">
        <v>54</v>
      </c>
      <c r="AN11" s="41" t="s">
        <v>55</v>
      </c>
      <c r="AO11" s="42" t="s">
        <v>56</v>
      </c>
    </row>
    <row r="12" spans="1:41" ht="15.75" x14ac:dyDescent="0.25">
      <c r="A12" s="48" t="str">
        <f>CHK!A12</f>
        <v>Not all data filled</v>
      </c>
      <c r="B12" s="48">
        <f>CHK!B12</f>
        <v>0</v>
      </c>
      <c r="C12" s="48" t="str">
        <f>CHK!C12</f>
        <v/>
      </c>
      <c r="D12" s="68">
        <v>1</v>
      </c>
      <c r="E12" s="69" t="s">
        <v>42</v>
      </c>
      <c r="F12" s="34">
        <f>F31+F50+F69+F88+F107+F126+F145+F164+F183</f>
        <v>0</v>
      </c>
      <c r="G12" s="35">
        <f t="shared" ref="G12:AO12" si="0">G31+G50+G69+G88+G107+G126+G145+G164+G183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5">
        <f t="shared" si="0"/>
        <v>0</v>
      </c>
      <c r="L12" s="35">
        <f t="shared" si="0"/>
        <v>0</v>
      </c>
      <c r="M12" s="35">
        <f t="shared" si="0"/>
        <v>0</v>
      </c>
      <c r="N12" s="35">
        <f t="shared" si="0"/>
        <v>0</v>
      </c>
      <c r="O12" s="35">
        <f t="shared" si="0"/>
        <v>0</v>
      </c>
      <c r="P12" s="35">
        <f t="shared" si="0"/>
        <v>0</v>
      </c>
      <c r="Q12" s="35">
        <f t="shared" si="0"/>
        <v>0</v>
      </c>
      <c r="R12" s="35">
        <f t="shared" si="0"/>
        <v>0</v>
      </c>
      <c r="S12" s="35">
        <f t="shared" si="0"/>
        <v>0</v>
      </c>
      <c r="T12" s="35">
        <f t="shared" si="0"/>
        <v>0</v>
      </c>
      <c r="U12" s="35">
        <f t="shared" si="0"/>
        <v>0</v>
      </c>
      <c r="V12" s="35">
        <f t="shared" si="0"/>
        <v>0</v>
      </c>
      <c r="W12" s="35">
        <f t="shared" si="0"/>
        <v>0</v>
      </c>
      <c r="X12" s="35">
        <f t="shared" si="0"/>
        <v>0</v>
      </c>
      <c r="Y12" s="35">
        <f t="shared" si="0"/>
        <v>0</v>
      </c>
      <c r="Z12" s="35">
        <f t="shared" si="0"/>
        <v>0</v>
      </c>
      <c r="AA12" s="35">
        <f t="shared" si="0"/>
        <v>0</v>
      </c>
      <c r="AB12" s="35">
        <f t="shared" si="0"/>
        <v>0</v>
      </c>
      <c r="AC12" s="35">
        <f t="shared" si="0"/>
        <v>0</v>
      </c>
      <c r="AD12" s="35">
        <f t="shared" si="0"/>
        <v>0</v>
      </c>
      <c r="AE12" s="35">
        <f t="shared" si="0"/>
        <v>0</v>
      </c>
      <c r="AF12" s="35">
        <f t="shared" si="0"/>
        <v>0</v>
      </c>
      <c r="AG12" s="35">
        <f t="shared" si="0"/>
        <v>0</v>
      </c>
      <c r="AH12" s="35">
        <f t="shared" si="0"/>
        <v>0</v>
      </c>
      <c r="AI12" s="35">
        <f t="shared" si="0"/>
        <v>0</v>
      </c>
      <c r="AJ12" s="35">
        <f t="shared" si="0"/>
        <v>0</v>
      </c>
      <c r="AK12" s="35">
        <f t="shared" si="0"/>
        <v>0</v>
      </c>
      <c r="AL12" s="35">
        <f t="shared" si="0"/>
        <v>0</v>
      </c>
      <c r="AM12" s="35">
        <f t="shared" si="0"/>
        <v>0</v>
      </c>
      <c r="AN12" s="35">
        <f t="shared" si="0"/>
        <v>0</v>
      </c>
      <c r="AO12" s="36">
        <f t="shared" si="0"/>
        <v>0</v>
      </c>
    </row>
    <row r="13" spans="1:41" ht="15.75" x14ac:dyDescent="0.25">
      <c r="A13" s="48" t="str">
        <f>CHK!A13</f>
        <v xml:space="preserve"> Premiums cannot be greater than Sum Insured!</v>
      </c>
      <c r="B13" s="48">
        <f>CHK!B13</f>
        <v>0</v>
      </c>
      <c r="C13" s="48" t="str">
        <f>CHK!C13</f>
        <v/>
      </c>
      <c r="D13" s="68">
        <v>2</v>
      </c>
      <c r="E13" s="69" t="s">
        <v>43</v>
      </c>
      <c r="F13" s="34">
        <f t="shared" ref="F13:AO13" si="1">F32+F51+F70+F89+F108+F127+F146+F165+F184</f>
        <v>0</v>
      </c>
      <c r="G13" s="35">
        <f t="shared" si="1"/>
        <v>0</v>
      </c>
      <c r="H13" s="35">
        <f t="shared" si="1"/>
        <v>0</v>
      </c>
      <c r="I13" s="35">
        <f t="shared" si="1"/>
        <v>0</v>
      </c>
      <c r="J13" s="35">
        <f t="shared" si="1"/>
        <v>0</v>
      </c>
      <c r="K13" s="35">
        <f t="shared" si="1"/>
        <v>0</v>
      </c>
      <c r="L13" s="35">
        <f t="shared" si="1"/>
        <v>0</v>
      </c>
      <c r="M13" s="35">
        <f t="shared" si="1"/>
        <v>0</v>
      </c>
      <c r="N13" s="35">
        <f t="shared" si="1"/>
        <v>0</v>
      </c>
      <c r="O13" s="35">
        <f t="shared" si="1"/>
        <v>0</v>
      </c>
      <c r="P13" s="35">
        <f t="shared" si="1"/>
        <v>0</v>
      </c>
      <c r="Q13" s="35">
        <f t="shared" si="1"/>
        <v>0</v>
      </c>
      <c r="R13" s="35">
        <f t="shared" si="1"/>
        <v>0</v>
      </c>
      <c r="S13" s="35">
        <f t="shared" si="1"/>
        <v>0</v>
      </c>
      <c r="T13" s="35">
        <f t="shared" si="1"/>
        <v>0</v>
      </c>
      <c r="U13" s="35">
        <f t="shared" si="1"/>
        <v>0</v>
      </c>
      <c r="V13" s="35">
        <f t="shared" si="1"/>
        <v>0</v>
      </c>
      <c r="W13" s="35">
        <f t="shared" si="1"/>
        <v>0</v>
      </c>
      <c r="X13" s="35">
        <f t="shared" si="1"/>
        <v>0</v>
      </c>
      <c r="Y13" s="35">
        <f t="shared" si="1"/>
        <v>0</v>
      </c>
      <c r="Z13" s="35">
        <f t="shared" si="1"/>
        <v>0</v>
      </c>
      <c r="AA13" s="35">
        <f t="shared" si="1"/>
        <v>0</v>
      </c>
      <c r="AB13" s="35">
        <f t="shared" si="1"/>
        <v>0</v>
      </c>
      <c r="AC13" s="35">
        <f t="shared" si="1"/>
        <v>0</v>
      </c>
      <c r="AD13" s="35">
        <f t="shared" si="1"/>
        <v>0</v>
      </c>
      <c r="AE13" s="35">
        <f t="shared" si="1"/>
        <v>0</v>
      </c>
      <c r="AF13" s="35">
        <f t="shared" si="1"/>
        <v>0</v>
      </c>
      <c r="AG13" s="35">
        <f t="shared" si="1"/>
        <v>0</v>
      </c>
      <c r="AH13" s="35">
        <f t="shared" si="1"/>
        <v>0</v>
      </c>
      <c r="AI13" s="35">
        <f t="shared" si="1"/>
        <v>0</v>
      </c>
      <c r="AJ13" s="35">
        <f t="shared" si="1"/>
        <v>0</v>
      </c>
      <c r="AK13" s="35">
        <f t="shared" si="1"/>
        <v>0</v>
      </c>
      <c r="AL13" s="35">
        <f t="shared" si="1"/>
        <v>0</v>
      </c>
      <c r="AM13" s="35">
        <f t="shared" si="1"/>
        <v>0</v>
      </c>
      <c r="AN13" s="35">
        <f t="shared" si="1"/>
        <v>0</v>
      </c>
      <c r="AO13" s="36">
        <f t="shared" si="1"/>
        <v>0</v>
      </c>
    </row>
    <row r="14" spans="1:41" ht="15.75" x14ac:dyDescent="0.25">
      <c r="A14" s="48" t="str">
        <f>CHK!A14</f>
        <v>Blank Template</v>
      </c>
      <c r="B14" s="48">
        <f>CHK!B14</f>
        <v>0</v>
      </c>
      <c r="C14" s="48">
        <f>CHK!C14</f>
        <v>0</v>
      </c>
      <c r="D14" s="68"/>
      <c r="E14" s="69" t="s">
        <v>44</v>
      </c>
      <c r="F14" s="34">
        <f t="shared" ref="F14:AO14" si="2">F33+F52+F71+F90+F109+F128+F147+F166+F185</f>
        <v>0</v>
      </c>
      <c r="G14" s="35">
        <f t="shared" si="2"/>
        <v>0</v>
      </c>
      <c r="H14" s="35">
        <f t="shared" si="2"/>
        <v>0</v>
      </c>
      <c r="I14" s="35">
        <f t="shared" si="2"/>
        <v>0</v>
      </c>
      <c r="J14" s="35">
        <f t="shared" si="2"/>
        <v>0</v>
      </c>
      <c r="K14" s="35">
        <f t="shared" si="2"/>
        <v>0</v>
      </c>
      <c r="L14" s="35">
        <f t="shared" si="2"/>
        <v>0</v>
      </c>
      <c r="M14" s="35">
        <f t="shared" si="2"/>
        <v>0</v>
      </c>
      <c r="N14" s="35">
        <f t="shared" si="2"/>
        <v>0</v>
      </c>
      <c r="O14" s="35">
        <f t="shared" si="2"/>
        <v>0</v>
      </c>
      <c r="P14" s="35">
        <f t="shared" si="2"/>
        <v>0</v>
      </c>
      <c r="Q14" s="35">
        <f t="shared" si="2"/>
        <v>0</v>
      </c>
      <c r="R14" s="35">
        <f t="shared" si="2"/>
        <v>0</v>
      </c>
      <c r="S14" s="35">
        <f t="shared" si="2"/>
        <v>0</v>
      </c>
      <c r="T14" s="35">
        <f t="shared" si="2"/>
        <v>0</v>
      </c>
      <c r="U14" s="35">
        <f t="shared" si="2"/>
        <v>0</v>
      </c>
      <c r="V14" s="35">
        <f t="shared" si="2"/>
        <v>0</v>
      </c>
      <c r="W14" s="35">
        <f t="shared" si="2"/>
        <v>0</v>
      </c>
      <c r="X14" s="35">
        <f t="shared" si="2"/>
        <v>0</v>
      </c>
      <c r="Y14" s="35">
        <f t="shared" si="2"/>
        <v>0</v>
      </c>
      <c r="Z14" s="35">
        <f t="shared" si="2"/>
        <v>0</v>
      </c>
      <c r="AA14" s="35">
        <f t="shared" si="2"/>
        <v>0</v>
      </c>
      <c r="AB14" s="35">
        <f t="shared" si="2"/>
        <v>0</v>
      </c>
      <c r="AC14" s="35">
        <f t="shared" si="2"/>
        <v>0</v>
      </c>
      <c r="AD14" s="35">
        <f t="shared" si="2"/>
        <v>0</v>
      </c>
      <c r="AE14" s="35">
        <f t="shared" si="2"/>
        <v>0</v>
      </c>
      <c r="AF14" s="35">
        <f t="shared" si="2"/>
        <v>0</v>
      </c>
      <c r="AG14" s="35">
        <f t="shared" si="2"/>
        <v>0</v>
      </c>
      <c r="AH14" s="35">
        <f t="shared" si="2"/>
        <v>0</v>
      </c>
      <c r="AI14" s="35">
        <f t="shared" si="2"/>
        <v>0</v>
      </c>
      <c r="AJ14" s="35">
        <f t="shared" si="2"/>
        <v>0</v>
      </c>
      <c r="AK14" s="35">
        <f t="shared" si="2"/>
        <v>0</v>
      </c>
      <c r="AL14" s="35">
        <f t="shared" si="2"/>
        <v>0</v>
      </c>
      <c r="AM14" s="35">
        <f t="shared" si="2"/>
        <v>0</v>
      </c>
      <c r="AN14" s="35">
        <f t="shared" si="2"/>
        <v>0</v>
      </c>
      <c r="AO14" s="36">
        <f t="shared" si="2"/>
        <v>0</v>
      </c>
    </row>
    <row r="15" spans="1:41" ht="15.75" x14ac:dyDescent="0.25">
      <c r="A15" s="48">
        <f>CHK!A15</f>
        <v>0</v>
      </c>
      <c r="B15" s="48">
        <f>CHK!B15</f>
        <v>0</v>
      </c>
      <c r="C15" s="48">
        <f>CHK!C15</f>
        <v>0</v>
      </c>
      <c r="D15" s="68">
        <v>3</v>
      </c>
      <c r="E15" s="69" t="s">
        <v>45</v>
      </c>
      <c r="F15" s="34">
        <f t="shared" ref="F15:AO15" si="3">F34+F53+F72+F91+F110+F129+F148+F167+F186</f>
        <v>0</v>
      </c>
      <c r="G15" s="35">
        <f t="shared" si="3"/>
        <v>0</v>
      </c>
      <c r="H15" s="35">
        <f t="shared" si="3"/>
        <v>0</v>
      </c>
      <c r="I15" s="35">
        <f t="shared" si="3"/>
        <v>0</v>
      </c>
      <c r="J15" s="35">
        <f t="shared" si="3"/>
        <v>0</v>
      </c>
      <c r="K15" s="35">
        <f t="shared" si="3"/>
        <v>0</v>
      </c>
      <c r="L15" s="35">
        <f t="shared" si="3"/>
        <v>0</v>
      </c>
      <c r="M15" s="35">
        <f t="shared" si="3"/>
        <v>0</v>
      </c>
      <c r="N15" s="35">
        <f t="shared" si="3"/>
        <v>0</v>
      </c>
      <c r="O15" s="35">
        <f t="shared" si="3"/>
        <v>0</v>
      </c>
      <c r="P15" s="35">
        <f t="shared" si="3"/>
        <v>0</v>
      </c>
      <c r="Q15" s="35">
        <f t="shared" si="3"/>
        <v>0</v>
      </c>
      <c r="R15" s="35">
        <f t="shared" si="3"/>
        <v>0</v>
      </c>
      <c r="S15" s="35">
        <f t="shared" si="3"/>
        <v>0</v>
      </c>
      <c r="T15" s="35">
        <f t="shared" si="3"/>
        <v>0</v>
      </c>
      <c r="U15" s="35">
        <f t="shared" si="3"/>
        <v>0</v>
      </c>
      <c r="V15" s="35">
        <f t="shared" si="3"/>
        <v>0</v>
      </c>
      <c r="W15" s="35">
        <f t="shared" si="3"/>
        <v>0</v>
      </c>
      <c r="X15" s="35">
        <f t="shared" si="3"/>
        <v>0</v>
      </c>
      <c r="Y15" s="35">
        <f t="shared" si="3"/>
        <v>0</v>
      </c>
      <c r="Z15" s="35">
        <f t="shared" si="3"/>
        <v>0</v>
      </c>
      <c r="AA15" s="35">
        <f t="shared" si="3"/>
        <v>0</v>
      </c>
      <c r="AB15" s="35">
        <f t="shared" si="3"/>
        <v>0</v>
      </c>
      <c r="AC15" s="35">
        <f t="shared" si="3"/>
        <v>0</v>
      </c>
      <c r="AD15" s="35">
        <f t="shared" si="3"/>
        <v>0</v>
      </c>
      <c r="AE15" s="35">
        <f t="shared" si="3"/>
        <v>0</v>
      </c>
      <c r="AF15" s="35">
        <f t="shared" si="3"/>
        <v>0</v>
      </c>
      <c r="AG15" s="35">
        <f t="shared" si="3"/>
        <v>0</v>
      </c>
      <c r="AH15" s="35">
        <f t="shared" si="3"/>
        <v>0</v>
      </c>
      <c r="AI15" s="35">
        <f t="shared" si="3"/>
        <v>0</v>
      </c>
      <c r="AJ15" s="35">
        <f t="shared" si="3"/>
        <v>0</v>
      </c>
      <c r="AK15" s="35">
        <f t="shared" si="3"/>
        <v>0</v>
      </c>
      <c r="AL15" s="35">
        <f t="shared" si="3"/>
        <v>0</v>
      </c>
      <c r="AM15" s="35">
        <f t="shared" si="3"/>
        <v>0</v>
      </c>
      <c r="AN15" s="35">
        <f t="shared" si="3"/>
        <v>0</v>
      </c>
      <c r="AO15" s="36">
        <f t="shared" si="3"/>
        <v>0</v>
      </c>
    </row>
    <row r="16" spans="1:41" ht="15.75" x14ac:dyDescent="0.25">
      <c r="A16" s="48">
        <f>CHK!A16</f>
        <v>0</v>
      </c>
      <c r="B16" s="48">
        <f>CHK!B16</f>
        <v>0</v>
      </c>
      <c r="C16" s="48">
        <f>CHK!C16</f>
        <v>0</v>
      </c>
      <c r="D16" s="68"/>
      <c r="E16" s="69" t="s">
        <v>46</v>
      </c>
      <c r="F16" s="34">
        <f t="shared" ref="F16:AO16" si="4">F35+F54+F73+F92+F111+F130+F149+F168+F187</f>
        <v>0</v>
      </c>
      <c r="G16" s="35">
        <f t="shared" si="4"/>
        <v>0</v>
      </c>
      <c r="H16" s="35">
        <f t="shared" si="4"/>
        <v>0</v>
      </c>
      <c r="I16" s="35">
        <f t="shared" si="4"/>
        <v>0</v>
      </c>
      <c r="J16" s="35">
        <f t="shared" si="4"/>
        <v>0</v>
      </c>
      <c r="K16" s="35">
        <f t="shared" si="4"/>
        <v>0</v>
      </c>
      <c r="L16" s="35">
        <f t="shared" si="4"/>
        <v>0</v>
      </c>
      <c r="M16" s="35">
        <f t="shared" si="4"/>
        <v>0</v>
      </c>
      <c r="N16" s="35">
        <f t="shared" si="4"/>
        <v>0</v>
      </c>
      <c r="O16" s="35">
        <f t="shared" si="4"/>
        <v>0</v>
      </c>
      <c r="P16" s="35">
        <f t="shared" si="4"/>
        <v>0</v>
      </c>
      <c r="Q16" s="35">
        <f t="shared" si="4"/>
        <v>0</v>
      </c>
      <c r="R16" s="35">
        <f t="shared" si="4"/>
        <v>0</v>
      </c>
      <c r="S16" s="35">
        <f t="shared" si="4"/>
        <v>0</v>
      </c>
      <c r="T16" s="35">
        <f t="shared" si="4"/>
        <v>0</v>
      </c>
      <c r="U16" s="35">
        <f t="shared" si="4"/>
        <v>0</v>
      </c>
      <c r="V16" s="35">
        <f t="shared" si="4"/>
        <v>0</v>
      </c>
      <c r="W16" s="35">
        <f t="shared" si="4"/>
        <v>0</v>
      </c>
      <c r="X16" s="35">
        <f t="shared" si="4"/>
        <v>0</v>
      </c>
      <c r="Y16" s="35">
        <f t="shared" si="4"/>
        <v>0</v>
      </c>
      <c r="Z16" s="35">
        <f t="shared" si="4"/>
        <v>0</v>
      </c>
      <c r="AA16" s="35">
        <f t="shared" si="4"/>
        <v>0</v>
      </c>
      <c r="AB16" s="35">
        <f t="shared" si="4"/>
        <v>0</v>
      </c>
      <c r="AC16" s="35">
        <f t="shared" si="4"/>
        <v>0</v>
      </c>
      <c r="AD16" s="35">
        <f t="shared" si="4"/>
        <v>0</v>
      </c>
      <c r="AE16" s="35">
        <f t="shared" si="4"/>
        <v>0</v>
      </c>
      <c r="AF16" s="35">
        <f t="shared" si="4"/>
        <v>0</v>
      </c>
      <c r="AG16" s="35">
        <f t="shared" si="4"/>
        <v>0</v>
      </c>
      <c r="AH16" s="35">
        <f t="shared" si="4"/>
        <v>0</v>
      </c>
      <c r="AI16" s="35">
        <f t="shared" si="4"/>
        <v>0</v>
      </c>
      <c r="AJ16" s="35">
        <f t="shared" si="4"/>
        <v>0</v>
      </c>
      <c r="AK16" s="35">
        <f t="shared" si="4"/>
        <v>0</v>
      </c>
      <c r="AL16" s="35">
        <f t="shared" si="4"/>
        <v>0</v>
      </c>
      <c r="AM16" s="35">
        <f t="shared" si="4"/>
        <v>0</v>
      </c>
      <c r="AN16" s="35">
        <f t="shared" si="4"/>
        <v>0</v>
      </c>
      <c r="AO16" s="36">
        <f t="shared" si="4"/>
        <v>0</v>
      </c>
    </row>
    <row r="17" spans="1:41" ht="15.75" x14ac:dyDescent="0.25">
      <c r="A17" s="48">
        <f>CHK!A17</f>
        <v>0</v>
      </c>
      <c r="B17" s="48">
        <f>CHK!B17</f>
        <v>0</v>
      </c>
      <c r="C17" s="48">
        <f>CHK!C17</f>
        <v>0</v>
      </c>
      <c r="D17" s="68">
        <v>4</v>
      </c>
      <c r="E17" s="69" t="s">
        <v>24</v>
      </c>
      <c r="F17" s="34">
        <f t="shared" ref="F17:AO17" si="5">F36+F55+F74+F93+F112+F131+F150+F169+F188</f>
        <v>0</v>
      </c>
      <c r="G17" s="35">
        <f t="shared" si="5"/>
        <v>0</v>
      </c>
      <c r="H17" s="35">
        <f t="shared" si="5"/>
        <v>0</v>
      </c>
      <c r="I17" s="35">
        <f t="shared" si="5"/>
        <v>0</v>
      </c>
      <c r="J17" s="35">
        <f t="shared" si="5"/>
        <v>0</v>
      </c>
      <c r="K17" s="35">
        <f t="shared" si="5"/>
        <v>0</v>
      </c>
      <c r="L17" s="35">
        <f t="shared" si="5"/>
        <v>0</v>
      </c>
      <c r="M17" s="35">
        <f t="shared" si="5"/>
        <v>0</v>
      </c>
      <c r="N17" s="35">
        <f t="shared" si="5"/>
        <v>0</v>
      </c>
      <c r="O17" s="35">
        <f t="shared" si="5"/>
        <v>0</v>
      </c>
      <c r="P17" s="35">
        <f t="shared" si="5"/>
        <v>0</v>
      </c>
      <c r="Q17" s="35">
        <f t="shared" si="5"/>
        <v>0</v>
      </c>
      <c r="R17" s="35">
        <f t="shared" si="5"/>
        <v>0</v>
      </c>
      <c r="S17" s="35">
        <f t="shared" si="5"/>
        <v>0</v>
      </c>
      <c r="T17" s="35">
        <f t="shared" si="5"/>
        <v>0</v>
      </c>
      <c r="U17" s="35">
        <f t="shared" si="5"/>
        <v>0</v>
      </c>
      <c r="V17" s="35">
        <f t="shared" si="5"/>
        <v>0</v>
      </c>
      <c r="W17" s="35">
        <f t="shared" si="5"/>
        <v>0</v>
      </c>
      <c r="X17" s="35">
        <f t="shared" si="5"/>
        <v>0</v>
      </c>
      <c r="Y17" s="35">
        <f t="shared" si="5"/>
        <v>0</v>
      </c>
      <c r="Z17" s="35">
        <f t="shared" si="5"/>
        <v>0</v>
      </c>
      <c r="AA17" s="35">
        <f t="shared" si="5"/>
        <v>0</v>
      </c>
      <c r="AB17" s="35">
        <f t="shared" si="5"/>
        <v>0</v>
      </c>
      <c r="AC17" s="35">
        <f t="shared" si="5"/>
        <v>0</v>
      </c>
      <c r="AD17" s="35">
        <f t="shared" si="5"/>
        <v>0</v>
      </c>
      <c r="AE17" s="35">
        <f t="shared" si="5"/>
        <v>0</v>
      </c>
      <c r="AF17" s="35">
        <f t="shared" si="5"/>
        <v>0</v>
      </c>
      <c r="AG17" s="35">
        <f t="shared" si="5"/>
        <v>0</v>
      </c>
      <c r="AH17" s="35">
        <f t="shared" si="5"/>
        <v>0</v>
      </c>
      <c r="AI17" s="35">
        <f t="shared" si="5"/>
        <v>0</v>
      </c>
      <c r="AJ17" s="35">
        <f t="shared" si="5"/>
        <v>0</v>
      </c>
      <c r="AK17" s="35">
        <f t="shared" si="5"/>
        <v>0</v>
      </c>
      <c r="AL17" s="35">
        <f t="shared" si="5"/>
        <v>0</v>
      </c>
      <c r="AM17" s="35">
        <f t="shared" si="5"/>
        <v>0</v>
      </c>
      <c r="AN17" s="35">
        <f t="shared" si="5"/>
        <v>0</v>
      </c>
      <c r="AO17" s="36">
        <f t="shared" si="5"/>
        <v>0</v>
      </c>
    </row>
    <row r="18" spans="1:41" ht="15.75" x14ac:dyDescent="0.25">
      <c r="A18" s="48">
        <f>CHK!A18</f>
        <v>0</v>
      </c>
      <c r="B18" s="48">
        <f>CHK!B18</f>
        <v>0</v>
      </c>
      <c r="C18" s="48">
        <f>CHK!C18</f>
        <v>0</v>
      </c>
      <c r="D18" s="68"/>
      <c r="E18" s="69" t="s">
        <v>47</v>
      </c>
      <c r="F18" s="34">
        <f t="shared" ref="F18:AO18" si="6">F37+F56+F75+F94+F113+F132+F151+F170+F189</f>
        <v>0</v>
      </c>
      <c r="G18" s="35">
        <f t="shared" si="6"/>
        <v>0</v>
      </c>
      <c r="H18" s="35">
        <f t="shared" si="6"/>
        <v>0</v>
      </c>
      <c r="I18" s="35">
        <f t="shared" si="6"/>
        <v>0</v>
      </c>
      <c r="J18" s="35">
        <f t="shared" si="6"/>
        <v>0</v>
      </c>
      <c r="K18" s="35">
        <f t="shared" si="6"/>
        <v>0</v>
      </c>
      <c r="L18" s="35">
        <f t="shared" si="6"/>
        <v>0</v>
      </c>
      <c r="M18" s="35">
        <f t="shared" si="6"/>
        <v>0</v>
      </c>
      <c r="N18" s="35">
        <f t="shared" si="6"/>
        <v>0</v>
      </c>
      <c r="O18" s="35">
        <f t="shared" si="6"/>
        <v>0</v>
      </c>
      <c r="P18" s="35">
        <f t="shared" si="6"/>
        <v>0</v>
      </c>
      <c r="Q18" s="35">
        <f t="shared" si="6"/>
        <v>0</v>
      </c>
      <c r="R18" s="35">
        <f t="shared" si="6"/>
        <v>0</v>
      </c>
      <c r="S18" s="35">
        <f t="shared" si="6"/>
        <v>0</v>
      </c>
      <c r="T18" s="35">
        <f t="shared" si="6"/>
        <v>0</v>
      </c>
      <c r="U18" s="35">
        <f t="shared" si="6"/>
        <v>0</v>
      </c>
      <c r="V18" s="35">
        <f t="shared" si="6"/>
        <v>0</v>
      </c>
      <c r="W18" s="35">
        <f t="shared" si="6"/>
        <v>0</v>
      </c>
      <c r="X18" s="35">
        <f t="shared" si="6"/>
        <v>0</v>
      </c>
      <c r="Y18" s="35">
        <f t="shared" si="6"/>
        <v>0</v>
      </c>
      <c r="Z18" s="35">
        <f t="shared" si="6"/>
        <v>0</v>
      </c>
      <c r="AA18" s="35">
        <f t="shared" si="6"/>
        <v>0</v>
      </c>
      <c r="AB18" s="35">
        <f t="shared" si="6"/>
        <v>0</v>
      </c>
      <c r="AC18" s="35">
        <f t="shared" si="6"/>
        <v>0</v>
      </c>
      <c r="AD18" s="35">
        <f t="shared" si="6"/>
        <v>0</v>
      </c>
      <c r="AE18" s="35">
        <f t="shared" si="6"/>
        <v>0</v>
      </c>
      <c r="AF18" s="35">
        <f t="shared" si="6"/>
        <v>0</v>
      </c>
      <c r="AG18" s="35">
        <f t="shared" si="6"/>
        <v>0</v>
      </c>
      <c r="AH18" s="35">
        <f t="shared" si="6"/>
        <v>0</v>
      </c>
      <c r="AI18" s="35">
        <f t="shared" si="6"/>
        <v>0</v>
      </c>
      <c r="AJ18" s="35">
        <f t="shared" si="6"/>
        <v>0</v>
      </c>
      <c r="AK18" s="35">
        <f t="shared" si="6"/>
        <v>0</v>
      </c>
      <c r="AL18" s="35">
        <f t="shared" si="6"/>
        <v>0</v>
      </c>
      <c r="AM18" s="35">
        <f t="shared" si="6"/>
        <v>0</v>
      </c>
      <c r="AN18" s="35">
        <f t="shared" si="6"/>
        <v>0</v>
      </c>
      <c r="AO18" s="36">
        <f t="shared" si="6"/>
        <v>0</v>
      </c>
    </row>
    <row r="19" spans="1:41" ht="15.75" x14ac:dyDescent="0.25">
      <c r="A19" s="48">
        <f>CHK!A19</f>
        <v>0</v>
      </c>
      <c r="B19" s="48">
        <f>CHK!B19</f>
        <v>0</v>
      </c>
      <c r="C19" s="48">
        <f>CHK!C19</f>
        <v>0</v>
      </c>
      <c r="D19" s="68"/>
      <c r="E19" s="69" t="s">
        <v>48</v>
      </c>
      <c r="F19" s="34">
        <f t="shared" ref="F19:AO19" si="7">F38+F57+F76+F95+F114+F133+F152+F171+F190</f>
        <v>0</v>
      </c>
      <c r="G19" s="35">
        <f t="shared" si="7"/>
        <v>0</v>
      </c>
      <c r="H19" s="35">
        <f t="shared" si="7"/>
        <v>0</v>
      </c>
      <c r="I19" s="35">
        <f t="shared" si="7"/>
        <v>0</v>
      </c>
      <c r="J19" s="35">
        <f t="shared" si="7"/>
        <v>0</v>
      </c>
      <c r="K19" s="35">
        <f t="shared" si="7"/>
        <v>0</v>
      </c>
      <c r="L19" s="35">
        <f t="shared" si="7"/>
        <v>0</v>
      </c>
      <c r="M19" s="35">
        <f t="shared" si="7"/>
        <v>0</v>
      </c>
      <c r="N19" s="35">
        <f t="shared" si="7"/>
        <v>0</v>
      </c>
      <c r="O19" s="35">
        <f t="shared" si="7"/>
        <v>0</v>
      </c>
      <c r="P19" s="35">
        <f t="shared" si="7"/>
        <v>0</v>
      </c>
      <c r="Q19" s="35">
        <f t="shared" si="7"/>
        <v>0</v>
      </c>
      <c r="R19" s="35">
        <f t="shared" si="7"/>
        <v>0</v>
      </c>
      <c r="S19" s="35">
        <f t="shared" si="7"/>
        <v>0</v>
      </c>
      <c r="T19" s="35">
        <f t="shared" si="7"/>
        <v>0</v>
      </c>
      <c r="U19" s="35">
        <f t="shared" si="7"/>
        <v>0</v>
      </c>
      <c r="V19" s="35">
        <f t="shared" si="7"/>
        <v>0</v>
      </c>
      <c r="W19" s="35">
        <f t="shared" si="7"/>
        <v>0</v>
      </c>
      <c r="X19" s="35">
        <f t="shared" si="7"/>
        <v>0</v>
      </c>
      <c r="Y19" s="35">
        <f t="shared" si="7"/>
        <v>0</v>
      </c>
      <c r="Z19" s="35">
        <f t="shared" si="7"/>
        <v>0</v>
      </c>
      <c r="AA19" s="35">
        <f t="shared" si="7"/>
        <v>0</v>
      </c>
      <c r="AB19" s="35">
        <f t="shared" si="7"/>
        <v>0</v>
      </c>
      <c r="AC19" s="35">
        <f t="shared" si="7"/>
        <v>0</v>
      </c>
      <c r="AD19" s="35">
        <f t="shared" si="7"/>
        <v>0</v>
      </c>
      <c r="AE19" s="35">
        <f t="shared" si="7"/>
        <v>0</v>
      </c>
      <c r="AF19" s="35">
        <f t="shared" si="7"/>
        <v>0</v>
      </c>
      <c r="AG19" s="35">
        <f t="shared" si="7"/>
        <v>0</v>
      </c>
      <c r="AH19" s="35">
        <f t="shared" si="7"/>
        <v>0</v>
      </c>
      <c r="AI19" s="35">
        <f t="shared" si="7"/>
        <v>0</v>
      </c>
      <c r="AJ19" s="35">
        <f t="shared" si="7"/>
        <v>0</v>
      </c>
      <c r="AK19" s="35">
        <f t="shared" si="7"/>
        <v>0</v>
      </c>
      <c r="AL19" s="35">
        <f t="shared" si="7"/>
        <v>0</v>
      </c>
      <c r="AM19" s="35">
        <f t="shared" si="7"/>
        <v>0</v>
      </c>
      <c r="AN19" s="35">
        <f t="shared" si="7"/>
        <v>0</v>
      </c>
      <c r="AO19" s="36">
        <f t="shared" si="7"/>
        <v>0</v>
      </c>
    </row>
    <row r="20" spans="1:41" ht="15.75" x14ac:dyDescent="0.25">
      <c r="A20" s="48">
        <f>CHK!A20</f>
        <v>0</v>
      </c>
      <c r="B20" s="48">
        <f>CHK!B20</f>
        <v>0</v>
      </c>
      <c r="C20" s="48">
        <f>CHK!C20</f>
        <v>0</v>
      </c>
      <c r="D20" s="68"/>
      <c r="E20" s="69" t="s">
        <v>49</v>
      </c>
      <c r="F20" s="34">
        <f t="shared" ref="F20:AO20" si="8">F39+F58+F77+F96+F115+F134+F153+F172+F191</f>
        <v>0</v>
      </c>
      <c r="G20" s="35">
        <f t="shared" si="8"/>
        <v>0</v>
      </c>
      <c r="H20" s="35">
        <f t="shared" si="8"/>
        <v>0</v>
      </c>
      <c r="I20" s="35">
        <f t="shared" si="8"/>
        <v>0</v>
      </c>
      <c r="J20" s="35">
        <f t="shared" si="8"/>
        <v>0</v>
      </c>
      <c r="K20" s="35">
        <f t="shared" si="8"/>
        <v>0</v>
      </c>
      <c r="L20" s="35">
        <f t="shared" si="8"/>
        <v>0</v>
      </c>
      <c r="M20" s="35">
        <f t="shared" si="8"/>
        <v>0</v>
      </c>
      <c r="N20" s="35">
        <f t="shared" si="8"/>
        <v>0</v>
      </c>
      <c r="O20" s="35">
        <f t="shared" si="8"/>
        <v>0</v>
      </c>
      <c r="P20" s="35">
        <f t="shared" si="8"/>
        <v>0</v>
      </c>
      <c r="Q20" s="35">
        <f t="shared" si="8"/>
        <v>0</v>
      </c>
      <c r="R20" s="35">
        <f t="shared" si="8"/>
        <v>0</v>
      </c>
      <c r="S20" s="35">
        <f t="shared" si="8"/>
        <v>0</v>
      </c>
      <c r="T20" s="35">
        <f t="shared" si="8"/>
        <v>0</v>
      </c>
      <c r="U20" s="35">
        <f t="shared" si="8"/>
        <v>0</v>
      </c>
      <c r="V20" s="35">
        <f t="shared" si="8"/>
        <v>0</v>
      </c>
      <c r="W20" s="35">
        <f t="shared" si="8"/>
        <v>0</v>
      </c>
      <c r="X20" s="35">
        <f t="shared" si="8"/>
        <v>0</v>
      </c>
      <c r="Y20" s="35">
        <f t="shared" si="8"/>
        <v>0</v>
      </c>
      <c r="Z20" s="35">
        <f t="shared" si="8"/>
        <v>0</v>
      </c>
      <c r="AA20" s="35">
        <f t="shared" si="8"/>
        <v>0</v>
      </c>
      <c r="AB20" s="35">
        <f t="shared" si="8"/>
        <v>0</v>
      </c>
      <c r="AC20" s="35">
        <f t="shared" si="8"/>
        <v>0</v>
      </c>
      <c r="AD20" s="35">
        <f t="shared" si="8"/>
        <v>0</v>
      </c>
      <c r="AE20" s="35">
        <f t="shared" si="8"/>
        <v>0</v>
      </c>
      <c r="AF20" s="35">
        <f t="shared" si="8"/>
        <v>0</v>
      </c>
      <c r="AG20" s="35">
        <f t="shared" si="8"/>
        <v>0</v>
      </c>
      <c r="AH20" s="35">
        <f t="shared" si="8"/>
        <v>0</v>
      </c>
      <c r="AI20" s="35">
        <f t="shared" si="8"/>
        <v>0</v>
      </c>
      <c r="AJ20" s="35">
        <f t="shared" si="8"/>
        <v>0</v>
      </c>
      <c r="AK20" s="35">
        <f t="shared" si="8"/>
        <v>0</v>
      </c>
      <c r="AL20" s="35">
        <f t="shared" si="8"/>
        <v>0</v>
      </c>
      <c r="AM20" s="35">
        <f t="shared" si="8"/>
        <v>0</v>
      </c>
      <c r="AN20" s="35">
        <f t="shared" si="8"/>
        <v>0</v>
      </c>
      <c r="AO20" s="36">
        <f t="shared" si="8"/>
        <v>0</v>
      </c>
    </row>
    <row r="21" spans="1:41" ht="15.75" x14ac:dyDescent="0.25">
      <c r="A21" s="48">
        <f>CHK!A21</f>
        <v>0</v>
      </c>
      <c r="B21" s="48">
        <f>CHK!B21</f>
        <v>0</v>
      </c>
      <c r="C21" s="48">
        <f>CHK!C21</f>
        <v>0</v>
      </c>
      <c r="D21" s="68"/>
      <c r="E21" s="69" t="s">
        <v>50</v>
      </c>
      <c r="F21" s="34">
        <f t="shared" ref="F21:AO21" si="9">F40+F59+F78+F97+F116+F135+F154+F173+F192</f>
        <v>0</v>
      </c>
      <c r="G21" s="35">
        <f t="shared" si="9"/>
        <v>0</v>
      </c>
      <c r="H21" s="35">
        <f t="shared" si="9"/>
        <v>0</v>
      </c>
      <c r="I21" s="35">
        <f t="shared" si="9"/>
        <v>0</v>
      </c>
      <c r="J21" s="35">
        <f t="shared" si="9"/>
        <v>0</v>
      </c>
      <c r="K21" s="35">
        <f t="shared" si="9"/>
        <v>0</v>
      </c>
      <c r="L21" s="35">
        <f t="shared" si="9"/>
        <v>0</v>
      </c>
      <c r="M21" s="35">
        <f t="shared" si="9"/>
        <v>0</v>
      </c>
      <c r="N21" s="35">
        <f t="shared" si="9"/>
        <v>0</v>
      </c>
      <c r="O21" s="35">
        <f t="shared" si="9"/>
        <v>0</v>
      </c>
      <c r="P21" s="35">
        <f t="shared" si="9"/>
        <v>0</v>
      </c>
      <c r="Q21" s="35">
        <f t="shared" si="9"/>
        <v>0</v>
      </c>
      <c r="R21" s="35">
        <f t="shared" si="9"/>
        <v>0</v>
      </c>
      <c r="S21" s="35">
        <f t="shared" si="9"/>
        <v>0</v>
      </c>
      <c r="T21" s="35">
        <f t="shared" si="9"/>
        <v>0</v>
      </c>
      <c r="U21" s="35">
        <f t="shared" si="9"/>
        <v>0</v>
      </c>
      <c r="V21" s="35">
        <f t="shared" si="9"/>
        <v>0</v>
      </c>
      <c r="W21" s="35">
        <f t="shared" si="9"/>
        <v>0</v>
      </c>
      <c r="X21" s="35">
        <f t="shared" si="9"/>
        <v>0</v>
      </c>
      <c r="Y21" s="35">
        <f t="shared" si="9"/>
        <v>0</v>
      </c>
      <c r="Z21" s="35">
        <f t="shared" si="9"/>
        <v>0</v>
      </c>
      <c r="AA21" s="35">
        <f t="shared" si="9"/>
        <v>0</v>
      </c>
      <c r="AB21" s="35">
        <f t="shared" si="9"/>
        <v>0</v>
      </c>
      <c r="AC21" s="35">
        <f t="shared" si="9"/>
        <v>0</v>
      </c>
      <c r="AD21" s="35">
        <f t="shared" si="9"/>
        <v>0</v>
      </c>
      <c r="AE21" s="35">
        <f t="shared" si="9"/>
        <v>0</v>
      </c>
      <c r="AF21" s="35">
        <f t="shared" si="9"/>
        <v>0</v>
      </c>
      <c r="AG21" s="35">
        <f t="shared" si="9"/>
        <v>0</v>
      </c>
      <c r="AH21" s="35">
        <f t="shared" si="9"/>
        <v>0</v>
      </c>
      <c r="AI21" s="35">
        <f t="shared" si="9"/>
        <v>0</v>
      </c>
      <c r="AJ21" s="35">
        <f t="shared" si="9"/>
        <v>0</v>
      </c>
      <c r="AK21" s="35">
        <f t="shared" si="9"/>
        <v>0</v>
      </c>
      <c r="AL21" s="35">
        <f t="shared" si="9"/>
        <v>0</v>
      </c>
      <c r="AM21" s="35">
        <f t="shared" si="9"/>
        <v>0</v>
      </c>
      <c r="AN21" s="35">
        <f t="shared" si="9"/>
        <v>0</v>
      </c>
      <c r="AO21" s="36">
        <f t="shared" si="9"/>
        <v>0</v>
      </c>
    </row>
    <row r="22" spans="1:41" ht="15.75" x14ac:dyDescent="0.25">
      <c r="A22" s="48">
        <f>CHK!A22</f>
        <v>0</v>
      </c>
      <c r="B22" s="48">
        <f>CHK!B22</f>
        <v>0</v>
      </c>
      <c r="C22" s="48">
        <f>CHK!C22</f>
        <v>0</v>
      </c>
      <c r="D22" s="68"/>
      <c r="E22" s="69" t="s">
        <v>51</v>
      </c>
      <c r="F22" s="34">
        <f t="shared" ref="F22:AO22" si="10">F41+F60+F79+F98+F117+F136+F155+F174+F193</f>
        <v>0</v>
      </c>
      <c r="G22" s="35">
        <f t="shared" si="10"/>
        <v>0</v>
      </c>
      <c r="H22" s="35">
        <f t="shared" si="10"/>
        <v>0</v>
      </c>
      <c r="I22" s="35">
        <f t="shared" si="10"/>
        <v>0</v>
      </c>
      <c r="J22" s="35">
        <f t="shared" si="10"/>
        <v>0</v>
      </c>
      <c r="K22" s="35">
        <f t="shared" si="10"/>
        <v>0</v>
      </c>
      <c r="L22" s="35">
        <f t="shared" si="10"/>
        <v>0</v>
      </c>
      <c r="M22" s="35">
        <f t="shared" si="10"/>
        <v>0</v>
      </c>
      <c r="N22" s="35">
        <f t="shared" si="10"/>
        <v>0</v>
      </c>
      <c r="O22" s="35">
        <f t="shared" si="10"/>
        <v>0</v>
      </c>
      <c r="P22" s="35">
        <f t="shared" si="10"/>
        <v>0</v>
      </c>
      <c r="Q22" s="35">
        <f t="shared" si="10"/>
        <v>0</v>
      </c>
      <c r="R22" s="35">
        <f t="shared" si="10"/>
        <v>0</v>
      </c>
      <c r="S22" s="35">
        <f t="shared" si="10"/>
        <v>0</v>
      </c>
      <c r="T22" s="35">
        <f t="shared" si="10"/>
        <v>0</v>
      </c>
      <c r="U22" s="35">
        <f t="shared" si="10"/>
        <v>0</v>
      </c>
      <c r="V22" s="35">
        <f t="shared" si="10"/>
        <v>0</v>
      </c>
      <c r="W22" s="35">
        <f t="shared" si="10"/>
        <v>0</v>
      </c>
      <c r="X22" s="35">
        <f t="shared" si="10"/>
        <v>0</v>
      </c>
      <c r="Y22" s="35">
        <f t="shared" si="10"/>
        <v>0</v>
      </c>
      <c r="Z22" s="35">
        <f t="shared" si="10"/>
        <v>0</v>
      </c>
      <c r="AA22" s="35">
        <f t="shared" si="10"/>
        <v>0</v>
      </c>
      <c r="AB22" s="35">
        <f t="shared" si="10"/>
        <v>0</v>
      </c>
      <c r="AC22" s="35">
        <f t="shared" si="10"/>
        <v>0</v>
      </c>
      <c r="AD22" s="35">
        <f t="shared" si="10"/>
        <v>0</v>
      </c>
      <c r="AE22" s="35">
        <f t="shared" si="10"/>
        <v>0</v>
      </c>
      <c r="AF22" s="35">
        <f t="shared" si="10"/>
        <v>0</v>
      </c>
      <c r="AG22" s="35">
        <f t="shared" si="10"/>
        <v>0</v>
      </c>
      <c r="AH22" s="35">
        <f t="shared" si="10"/>
        <v>0</v>
      </c>
      <c r="AI22" s="35">
        <f t="shared" si="10"/>
        <v>0</v>
      </c>
      <c r="AJ22" s="35">
        <f t="shared" si="10"/>
        <v>0</v>
      </c>
      <c r="AK22" s="35">
        <f t="shared" si="10"/>
        <v>0</v>
      </c>
      <c r="AL22" s="35">
        <f t="shared" si="10"/>
        <v>0</v>
      </c>
      <c r="AM22" s="35">
        <f t="shared" si="10"/>
        <v>0</v>
      </c>
      <c r="AN22" s="35">
        <f t="shared" si="10"/>
        <v>0</v>
      </c>
      <c r="AO22" s="36">
        <f t="shared" si="10"/>
        <v>0</v>
      </c>
    </row>
    <row r="23" spans="1:41" ht="15.75" x14ac:dyDescent="0.25">
      <c r="A23" s="48">
        <f>CHK!A23</f>
        <v>0</v>
      </c>
      <c r="B23" s="48">
        <f>CHK!B23</f>
        <v>0</v>
      </c>
      <c r="C23" s="48">
        <f>CHK!C23</f>
        <v>0</v>
      </c>
      <c r="D23" s="68"/>
      <c r="E23" s="69" t="s">
        <v>52</v>
      </c>
      <c r="F23" s="34">
        <f t="shared" ref="F23:AO23" si="11">F42+F61+F80+F99+F118+F137+F156+F175+F194</f>
        <v>0</v>
      </c>
      <c r="G23" s="35">
        <f t="shared" si="11"/>
        <v>0</v>
      </c>
      <c r="H23" s="35">
        <f t="shared" si="11"/>
        <v>0</v>
      </c>
      <c r="I23" s="35">
        <f t="shared" si="11"/>
        <v>0</v>
      </c>
      <c r="J23" s="35">
        <f t="shared" si="11"/>
        <v>0</v>
      </c>
      <c r="K23" s="35">
        <f t="shared" si="11"/>
        <v>0</v>
      </c>
      <c r="L23" s="35">
        <f t="shared" si="11"/>
        <v>0</v>
      </c>
      <c r="M23" s="35">
        <f t="shared" si="11"/>
        <v>0</v>
      </c>
      <c r="N23" s="35">
        <f t="shared" si="11"/>
        <v>0</v>
      </c>
      <c r="O23" s="35">
        <f t="shared" si="11"/>
        <v>0</v>
      </c>
      <c r="P23" s="35">
        <f t="shared" si="11"/>
        <v>0</v>
      </c>
      <c r="Q23" s="35">
        <f t="shared" si="11"/>
        <v>0</v>
      </c>
      <c r="R23" s="35">
        <f t="shared" si="11"/>
        <v>0</v>
      </c>
      <c r="S23" s="35">
        <f t="shared" si="11"/>
        <v>0</v>
      </c>
      <c r="T23" s="35">
        <f t="shared" si="11"/>
        <v>0</v>
      </c>
      <c r="U23" s="35">
        <f t="shared" si="11"/>
        <v>0</v>
      </c>
      <c r="V23" s="35">
        <f t="shared" si="11"/>
        <v>0</v>
      </c>
      <c r="W23" s="35">
        <f t="shared" si="11"/>
        <v>0</v>
      </c>
      <c r="X23" s="35">
        <f t="shared" si="11"/>
        <v>0</v>
      </c>
      <c r="Y23" s="35">
        <f t="shared" si="11"/>
        <v>0</v>
      </c>
      <c r="Z23" s="35">
        <f t="shared" si="11"/>
        <v>0</v>
      </c>
      <c r="AA23" s="35">
        <f t="shared" si="11"/>
        <v>0</v>
      </c>
      <c r="AB23" s="35">
        <f t="shared" si="11"/>
        <v>0</v>
      </c>
      <c r="AC23" s="35">
        <f t="shared" si="11"/>
        <v>0</v>
      </c>
      <c r="AD23" s="35">
        <f t="shared" si="11"/>
        <v>0</v>
      </c>
      <c r="AE23" s="35">
        <f t="shared" si="11"/>
        <v>0</v>
      </c>
      <c r="AF23" s="35">
        <f t="shared" si="11"/>
        <v>0</v>
      </c>
      <c r="AG23" s="35">
        <f t="shared" si="11"/>
        <v>0</v>
      </c>
      <c r="AH23" s="35">
        <f t="shared" si="11"/>
        <v>0</v>
      </c>
      <c r="AI23" s="35">
        <f t="shared" si="11"/>
        <v>0</v>
      </c>
      <c r="AJ23" s="35">
        <f t="shared" si="11"/>
        <v>0</v>
      </c>
      <c r="AK23" s="35">
        <f t="shared" si="11"/>
        <v>0</v>
      </c>
      <c r="AL23" s="35">
        <f t="shared" si="11"/>
        <v>0</v>
      </c>
      <c r="AM23" s="35">
        <f t="shared" si="11"/>
        <v>0</v>
      </c>
      <c r="AN23" s="35">
        <f t="shared" si="11"/>
        <v>0</v>
      </c>
      <c r="AO23" s="36">
        <f t="shared" si="11"/>
        <v>0</v>
      </c>
    </row>
    <row r="24" spans="1:41" ht="15.75" x14ac:dyDescent="0.25">
      <c r="A24" s="48">
        <f>CHK!A24</f>
        <v>0</v>
      </c>
      <c r="B24" s="48">
        <f>CHK!B24</f>
        <v>0</v>
      </c>
      <c r="C24" s="48">
        <f>CHK!C24</f>
        <v>0</v>
      </c>
      <c r="D24" s="68">
        <v>5</v>
      </c>
      <c r="E24" s="69" t="s">
        <v>28</v>
      </c>
      <c r="F24" s="34">
        <f t="shared" ref="F24:AO24" si="12">F43+F62+F81+F100+F119+F138+F157+F176+F195</f>
        <v>0</v>
      </c>
      <c r="G24" s="35">
        <f t="shared" si="12"/>
        <v>0</v>
      </c>
      <c r="H24" s="35">
        <f t="shared" si="12"/>
        <v>0</v>
      </c>
      <c r="I24" s="35">
        <f t="shared" si="12"/>
        <v>0</v>
      </c>
      <c r="J24" s="35">
        <f t="shared" si="12"/>
        <v>0</v>
      </c>
      <c r="K24" s="35">
        <f t="shared" si="12"/>
        <v>0</v>
      </c>
      <c r="L24" s="35">
        <f t="shared" si="12"/>
        <v>0</v>
      </c>
      <c r="M24" s="35">
        <f t="shared" si="12"/>
        <v>0</v>
      </c>
      <c r="N24" s="35">
        <f t="shared" si="12"/>
        <v>0</v>
      </c>
      <c r="O24" s="35">
        <f t="shared" si="12"/>
        <v>0</v>
      </c>
      <c r="P24" s="35">
        <f t="shared" si="12"/>
        <v>0</v>
      </c>
      <c r="Q24" s="35">
        <f t="shared" si="12"/>
        <v>0</v>
      </c>
      <c r="R24" s="35">
        <f t="shared" si="12"/>
        <v>0</v>
      </c>
      <c r="S24" s="35">
        <f t="shared" si="12"/>
        <v>0</v>
      </c>
      <c r="T24" s="35">
        <f t="shared" si="12"/>
        <v>0</v>
      </c>
      <c r="U24" s="35">
        <f t="shared" si="12"/>
        <v>0</v>
      </c>
      <c r="V24" s="35">
        <f t="shared" si="12"/>
        <v>0</v>
      </c>
      <c r="W24" s="35">
        <f t="shared" si="12"/>
        <v>0</v>
      </c>
      <c r="X24" s="35">
        <f t="shared" si="12"/>
        <v>0</v>
      </c>
      <c r="Y24" s="35">
        <f t="shared" si="12"/>
        <v>0</v>
      </c>
      <c r="Z24" s="35">
        <f t="shared" si="12"/>
        <v>0</v>
      </c>
      <c r="AA24" s="35">
        <f t="shared" si="12"/>
        <v>0</v>
      </c>
      <c r="AB24" s="35">
        <f t="shared" si="12"/>
        <v>0</v>
      </c>
      <c r="AC24" s="35">
        <f t="shared" si="12"/>
        <v>0</v>
      </c>
      <c r="AD24" s="35">
        <f t="shared" si="12"/>
        <v>0</v>
      </c>
      <c r="AE24" s="35">
        <f t="shared" si="12"/>
        <v>0</v>
      </c>
      <c r="AF24" s="35">
        <f t="shared" si="12"/>
        <v>0</v>
      </c>
      <c r="AG24" s="35">
        <f t="shared" si="12"/>
        <v>0</v>
      </c>
      <c r="AH24" s="35">
        <f t="shared" si="12"/>
        <v>0</v>
      </c>
      <c r="AI24" s="35">
        <f t="shared" si="12"/>
        <v>0</v>
      </c>
      <c r="AJ24" s="35">
        <f t="shared" si="12"/>
        <v>0</v>
      </c>
      <c r="AK24" s="35">
        <f t="shared" si="12"/>
        <v>0</v>
      </c>
      <c r="AL24" s="35">
        <f t="shared" si="12"/>
        <v>0</v>
      </c>
      <c r="AM24" s="35">
        <f t="shared" si="12"/>
        <v>0</v>
      </c>
      <c r="AN24" s="35">
        <f t="shared" si="12"/>
        <v>0</v>
      </c>
      <c r="AO24" s="36">
        <f t="shared" si="12"/>
        <v>0</v>
      </c>
    </row>
    <row r="25" spans="1:41" ht="15.75" x14ac:dyDescent="0.25">
      <c r="A25" s="48">
        <f>CHK!A25</f>
        <v>0</v>
      </c>
      <c r="B25" s="48">
        <f>CHK!B25</f>
        <v>0</v>
      </c>
      <c r="C25" s="48">
        <f>CHK!C25</f>
        <v>0</v>
      </c>
      <c r="D25" s="68">
        <v>6</v>
      </c>
      <c r="E25" s="69" t="s">
        <v>53</v>
      </c>
      <c r="F25" s="34">
        <f t="shared" ref="F25:AO25" si="13">F44+F63+F82+F101+F120+F139+F158+F177+F196</f>
        <v>0</v>
      </c>
      <c r="G25" s="35">
        <f t="shared" si="13"/>
        <v>0</v>
      </c>
      <c r="H25" s="35">
        <f t="shared" si="13"/>
        <v>0</v>
      </c>
      <c r="I25" s="35">
        <f t="shared" si="13"/>
        <v>0</v>
      </c>
      <c r="J25" s="35">
        <f t="shared" si="13"/>
        <v>0</v>
      </c>
      <c r="K25" s="35">
        <f t="shared" si="13"/>
        <v>0</v>
      </c>
      <c r="L25" s="35">
        <f t="shared" si="13"/>
        <v>0</v>
      </c>
      <c r="M25" s="35">
        <f t="shared" si="13"/>
        <v>0</v>
      </c>
      <c r="N25" s="35">
        <f t="shared" si="13"/>
        <v>0</v>
      </c>
      <c r="O25" s="35">
        <f t="shared" si="13"/>
        <v>0</v>
      </c>
      <c r="P25" s="35">
        <f t="shared" si="13"/>
        <v>0</v>
      </c>
      <c r="Q25" s="35">
        <f t="shared" si="13"/>
        <v>0</v>
      </c>
      <c r="R25" s="35">
        <f t="shared" si="13"/>
        <v>0</v>
      </c>
      <c r="S25" s="35">
        <f t="shared" si="13"/>
        <v>0</v>
      </c>
      <c r="T25" s="35">
        <f t="shared" si="13"/>
        <v>0</v>
      </c>
      <c r="U25" s="35">
        <f t="shared" si="13"/>
        <v>0</v>
      </c>
      <c r="V25" s="35">
        <f t="shared" si="13"/>
        <v>0</v>
      </c>
      <c r="W25" s="35">
        <f t="shared" si="13"/>
        <v>0</v>
      </c>
      <c r="X25" s="35">
        <f t="shared" si="13"/>
        <v>0</v>
      </c>
      <c r="Y25" s="35">
        <f t="shared" si="13"/>
        <v>0</v>
      </c>
      <c r="Z25" s="35">
        <f t="shared" si="13"/>
        <v>0</v>
      </c>
      <c r="AA25" s="35">
        <f t="shared" si="13"/>
        <v>0</v>
      </c>
      <c r="AB25" s="35">
        <f t="shared" si="13"/>
        <v>0</v>
      </c>
      <c r="AC25" s="35">
        <f t="shared" si="13"/>
        <v>0</v>
      </c>
      <c r="AD25" s="35">
        <f t="shared" si="13"/>
        <v>0</v>
      </c>
      <c r="AE25" s="35">
        <f t="shared" si="13"/>
        <v>0</v>
      </c>
      <c r="AF25" s="35">
        <f t="shared" si="13"/>
        <v>0</v>
      </c>
      <c r="AG25" s="35">
        <f t="shared" si="13"/>
        <v>0</v>
      </c>
      <c r="AH25" s="35">
        <f t="shared" si="13"/>
        <v>0</v>
      </c>
      <c r="AI25" s="35">
        <f t="shared" si="13"/>
        <v>0</v>
      </c>
      <c r="AJ25" s="35">
        <f t="shared" si="13"/>
        <v>0</v>
      </c>
      <c r="AK25" s="35">
        <f t="shared" si="13"/>
        <v>0</v>
      </c>
      <c r="AL25" s="35">
        <f t="shared" si="13"/>
        <v>0</v>
      </c>
      <c r="AM25" s="35">
        <f t="shared" si="13"/>
        <v>0</v>
      </c>
      <c r="AN25" s="35">
        <f t="shared" si="13"/>
        <v>0</v>
      </c>
      <c r="AO25" s="36">
        <f t="shared" si="13"/>
        <v>0</v>
      </c>
    </row>
    <row r="26" spans="1:41" ht="15.75" x14ac:dyDescent="0.25">
      <c r="A26" s="48">
        <f>CHK!A26</f>
        <v>0</v>
      </c>
      <c r="B26" s="48">
        <f>CHK!B26</f>
        <v>0</v>
      </c>
      <c r="C26" s="48">
        <f>CHK!C26</f>
        <v>0</v>
      </c>
      <c r="D26" s="69"/>
      <c r="E26" s="69" t="s">
        <v>57</v>
      </c>
      <c r="F26" s="4">
        <f>SUM(F12:F25)</f>
        <v>0</v>
      </c>
      <c r="G26" s="5">
        <f t="shared" ref="G26:W26" si="14">SUM(G12:G25)</f>
        <v>0</v>
      </c>
      <c r="H26" s="5">
        <f t="shared" si="14"/>
        <v>0</v>
      </c>
      <c r="I26" s="5">
        <f t="shared" si="14"/>
        <v>0</v>
      </c>
      <c r="J26" s="5">
        <f t="shared" si="14"/>
        <v>0</v>
      </c>
      <c r="K26" s="5">
        <f t="shared" si="14"/>
        <v>0</v>
      </c>
      <c r="L26" s="5">
        <f t="shared" si="14"/>
        <v>0</v>
      </c>
      <c r="M26" s="5">
        <f t="shared" si="14"/>
        <v>0</v>
      </c>
      <c r="N26" s="5">
        <f t="shared" si="14"/>
        <v>0</v>
      </c>
      <c r="O26" s="5">
        <f t="shared" si="14"/>
        <v>0</v>
      </c>
      <c r="P26" s="5">
        <f t="shared" si="14"/>
        <v>0</v>
      </c>
      <c r="Q26" s="5">
        <f t="shared" si="14"/>
        <v>0</v>
      </c>
      <c r="R26" s="5">
        <f t="shared" si="14"/>
        <v>0</v>
      </c>
      <c r="S26" s="5">
        <f t="shared" si="14"/>
        <v>0</v>
      </c>
      <c r="T26" s="5">
        <f t="shared" si="14"/>
        <v>0</v>
      </c>
      <c r="U26" s="5">
        <f t="shared" si="14"/>
        <v>0</v>
      </c>
      <c r="V26" s="5">
        <f t="shared" si="14"/>
        <v>0</v>
      </c>
      <c r="W26" s="5">
        <f t="shared" si="14"/>
        <v>0</v>
      </c>
      <c r="X26" s="5">
        <f t="shared" ref="X26:AF26" si="15">SUM(X12:X25)</f>
        <v>0</v>
      </c>
      <c r="Y26" s="5">
        <f t="shared" si="15"/>
        <v>0</v>
      </c>
      <c r="Z26" s="5">
        <f t="shared" si="15"/>
        <v>0</v>
      </c>
      <c r="AA26" s="5">
        <f t="shared" si="15"/>
        <v>0</v>
      </c>
      <c r="AB26" s="5">
        <f t="shared" si="15"/>
        <v>0</v>
      </c>
      <c r="AC26" s="5">
        <f t="shared" si="15"/>
        <v>0</v>
      </c>
      <c r="AD26" s="5">
        <f t="shared" si="15"/>
        <v>0</v>
      </c>
      <c r="AE26" s="5">
        <f t="shared" si="15"/>
        <v>0</v>
      </c>
      <c r="AF26" s="5">
        <f t="shared" si="15"/>
        <v>0</v>
      </c>
      <c r="AG26" s="5">
        <f t="shared" ref="AG26:AI26" si="16">SUM(AG12:AG25)</f>
        <v>0</v>
      </c>
      <c r="AH26" s="5">
        <f t="shared" si="16"/>
        <v>0</v>
      </c>
      <c r="AI26" s="5">
        <f t="shared" si="16"/>
        <v>0</v>
      </c>
      <c r="AJ26" s="5">
        <f t="shared" ref="AJ26:AL26" si="17">SUM(AJ12:AJ25)</f>
        <v>0</v>
      </c>
      <c r="AK26" s="5">
        <f t="shared" si="17"/>
        <v>0</v>
      </c>
      <c r="AL26" s="5">
        <f t="shared" si="17"/>
        <v>0</v>
      </c>
      <c r="AM26" s="5">
        <f t="shared" ref="AM26:AO26" si="18">SUM(AM12:AM25)</f>
        <v>0</v>
      </c>
      <c r="AN26" s="5">
        <f t="shared" si="18"/>
        <v>0</v>
      </c>
      <c r="AO26" s="6">
        <f t="shared" si="18"/>
        <v>0</v>
      </c>
    </row>
    <row r="27" spans="1:41" x14ac:dyDescent="0.25">
      <c r="A27" s="48">
        <f>CHK!A27</f>
        <v>0</v>
      </c>
      <c r="B27" s="48">
        <f>CHK!B27</f>
        <v>0</v>
      </c>
      <c r="C27" s="48">
        <f>CHK!C27</f>
        <v>0</v>
      </c>
    </row>
    <row r="28" spans="1:41" ht="15.75" x14ac:dyDescent="0.25">
      <c r="A28" s="48">
        <f>CHK!A28</f>
        <v>0</v>
      </c>
      <c r="B28" s="48">
        <f>CHK!B28</f>
        <v>0</v>
      </c>
      <c r="C28" s="48">
        <f>CHK!C28</f>
        <v>0</v>
      </c>
      <c r="D28" s="18"/>
      <c r="E28" s="18" t="s">
        <v>132</v>
      </c>
    </row>
    <row r="29" spans="1:41" ht="15" customHeight="1" x14ac:dyDescent="0.25">
      <c r="A29" s="48">
        <f>CHK!A29</f>
        <v>0</v>
      </c>
      <c r="B29" s="48">
        <f>CHK!B29</f>
        <v>0</v>
      </c>
      <c r="C29" s="48">
        <f>CHK!C29</f>
        <v>0</v>
      </c>
      <c r="D29" s="88" t="str">
        <f>D10</f>
        <v>فئة المركبة</v>
      </c>
      <c r="E29" s="89" t="s">
        <v>41</v>
      </c>
      <c r="F29" s="77">
        <f>F$10</f>
        <v>43739</v>
      </c>
      <c r="G29" s="78"/>
      <c r="H29" s="79"/>
      <c r="I29" s="77">
        <f t="shared" ref="I29" si="19">I$10</f>
        <v>43770</v>
      </c>
      <c r="J29" s="78"/>
      <c r="K29" s="79"/>
      <c r="L29" s="77">
        <f t="shared" ref="L29" si="20">L$10</f>
        <v>43800</v>
      </c>
      <c r="M29" s="78"/>
      <c r="N29" s="79"/>
      <c r="O29" s="38">
        <f t="shared" ref="O29" si="21">O$10</f>
        <v>43556</v>
      </c>
      <c r="P29" s="39"/>
      <c r="Q29" s="40"/>
      <c r="R29" s="38">
        <f t="shared" ref="R29" si="22">R$10</f>
        <v>43586</v>
      </c>
      <c r="S29" s="39"/>
      <c r="T29" s="40"/>
      <c r="U29" s="38">
        <f t="shared" ref="U29" si="23">U$10</f>
        <v>43617</v>
      </c>
      <c r="V29" s="39"/>
      <c r="W29" s="40"/>
      <c r="X29" s="38">
        <f t="shared" ref="X29" si="24">X$10</f>
        <v>43647</v>
      </c>
      <c r="Y29" s="39"/>
      <c r="Z29" s="40"/>
      <c r="AA29" s="38">
        <f t="shared" ref="AA29" si="25">AA$10</f>
        <v>43678</v>
      </c>
      <c r="AB29" s="39"/>
      <c r="AC29" s="40"/>
      <c r="AD29" s="38">
        <f t="shared" ref="AD29" si="26">AD$10</f>
        <v>43709</v>
      </c>
      <c r="AE29" s="39"/>
      <c r="AF29" s="40"/>
      <c r="AG29" s="38">
        <f t="shared" ref="AG29" si="27">AG$10</f>
        <v>43739</v>
      </c>
      <c r="AH29" s="39"/>
      <c r="AI29" s="40"/>
      <c r="AJ29" s="38">
        <f t="shared" ref="AJ29" si="28">AJ$10</f>
        <v>43770</v>
      </c>
      <c r="AK29" s="39"/>
      <c r="AL29" s="40"/>
      <c r="AM29" s="38">
        <f t="shared" ref="AM29" si="29">AM$10</f>
        <v>43800</v>
      </c>
      <c r="AN29" s="39"/>
      <c r="AO29" s="40"/>
    </row>
    <row r="30" spans="1:41" ht="15.75" x14ac:dyDescent="0.25">
      <c r="A30" s="48">
        <f>CHK!A30</f>
        <v>0</v>
      </c>
      <c r="B30" s="48">
        <f>CHK!B30</f>
        <v>0</v>
      </c>
      <c r="C30" s="48">
        <f>CHK!C30</f>
        <v>0</v>
      </c>
      <c r="D30" s="90"/>
      <c r="E30" s="91"/>
      <c r="F30" s="41" t="s">
        <v>54</v>
      </c>
      <c r="G30" s="41" t="s">
        <v>55</v>
      </c>
      <c r="H30" s="41" t="s">
        <v>56</v>
      </c>
      <c r="I30" s="41" t="s">
        <v>54</v>
      </c>
      <c r="J30" s="41" t="s">
        <v>55</v>
      </c>
      <c r="K30" s="41" t="s">
        <v>56</v>
      </c>
      <c r="L30" s="41" t="s">
        <v>54</v>
      </c>
      <c r="M30" s="41" t="s">
        <v>55</v>
      </c>
      <c r="N30" s="41" t="s">
        <v>56</v>
      </c>
      <c r="O30" s="41" t="s">
        <v>54</v>
      </c>
      <c r="P30" s="41" t="s">
        <v>55</v>
      </c>
      <c r="Q30" s="41" t="s">
        <v>56</v>
      </c>
      <c r="R30" s="41" t="s">
        <v>54</v>
      </c>
      <c r="S30" s="41" t="s">
        <v>55</v>
      </c>
      <c r="T30" s="41" t="s">
        <v>56</v>
      </c>
      <c r="U30" s="41" t="s">
        <v>54</v>
      </c>
      <c r="V30" s="41" t="s">
        <v>55</v>
      </c>
      <c r="W30" s="41" t="s">
        <v>56</v>
      </c>
      <c r="X30" s="41" t="s">
        <v>54</v>
      </c>
      <c r="Y30" s="41" t="s">
        <v>55</v>
      </c>
      <c r="Z30" s="41" t="s">
        <v>56</v>
      </c>
      <c r="AA30" s="41" t="s">
        <v>54</v>
      </c>
      <c r="AB30" s="41" t="s">
        <v>55</v>
      </c>
      <c r="AC30" s="41" t="s">
        <v>56</v>
      </c>
      <c r="AD30" s="41" t="s">
        <v>54</v>
      </c>
      <c r="AE30" s="41" t="s">
        <v>55</v>
      </c>
      <c r="AF30" s="41" t="s">
        <v>56</v>
      </c>
      <c r="AG30" s="41" t="s">
        <v>54</v>
      </c>
      <c r="AH30" s="41" t="s">
        <v>55</v>
      </c>
      <c r="AI30" s="41" t="s">
        <v>56</v>
      </c>
      <c r="AJ30" s="41" t="s">
        <v>54</v>
      </c>
      <c r="AK30" s="41" t="s">
        <v>55</v>
      </c>
      <c r="AL30" s="41" t="s">
        <v>56</v>
      </c>
      <c r="AM30" s="41" t="s">
        <v>54</v>
      </c>
      <c r="AN30" s="41" t="s">
        <v>55</v>
      </c>
      <c r="AO30" s="42" t="s">
        <v>56</v>
      </c>
    </row>
    <row r="31" spans="1:41" ht="15.75" x14ac:dyDescent="0.25">
      <c r="A31" s="48">
        <f>CHK!A31</f>
        <v>0</v>
      </c>
      <c r="B31" s="48">
        <f>CHK!B31</f>
        <v>0</v>
      </c>
      <c r="C31" s="48" t="str">
        <f>CHK!C31</f>
        <v>OK</v>
      </c>
      <c r="D31" s="68">
        <v>1</v>
      </c>
      <c r="E31" s="69" t="s">
        <v>42</v>
      </c>
      <c r="F31" s="44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6"/>
    </row>
    <row r="32" spans="1:41" ht="15.75" x14ac:dyDescent="0.25">
      <c r="A32" s="48">
        <f>CHK!A32</f>
        <v>0</v>
      </c>
      <c r="B32" s="48">
        <f>CHK!B32</f>
        <v>0</v>
      </c>
      <c r="C32" s="48" t="str">
        <f>CHK!C32</f>
        <v>OK</v>
      </c>
      <c r="D32" s="68">
        <v>2</v>
      </c>
      <c r="E32" s="69" t="s">
        <v>43</v>
      </c>
      <c r="F32" s="4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6"/>
    </row>
    <row r="33" spans="1:41" ht="15.75" x14ac:dyDescent="0.25">
      <c r="A33" s="48">
        <f>CHK!A33</f>
        <v>0</v>
      </c>
      <c r="B33" s="48">
        <f>CHK!B33</f>
        <v>0</v>
      </c>
      <c r="C33" s="48" t="str">
        <f>CHK!C33</f>
        <v>OK</v>
      </c>
      <c r="D33" s="68"/>
      <c r="E33" s="69" t="s">
        <v>44</v>
      </c>
      <c r="F33" s="4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6"/>
    </row>
    <row r="34" spans="1:41" ht="15.75" x14ac:dyDescent="0.25">
      <c r="A34" s="48">
        <f>CHK!A34</f>
        <v>0</v>
      </c>
      <c r="B34" s="48">
        <f>CHK!B34</f>
        <v>0</v>
      </c>
      <c r="C34" s="48" t="str">
        <f>CHK!C34</f>
        <v>OK</v>
      </c>
      <c r="D34" s="68">
        <v>3</v>
      </c>
      <c r="E34" s="69" t="s">
        <v>45</v>
      </c>
      <c r="F34" s="4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6"/>
    </row>
    <row r="35" spans="1:41" ht="15.75" x14ac:dyDescent="0.25">
      <c r="A35" s="48">
        <f>CHK!A35</f>
        <v>0</v>
      </c>
      <c r="B35" s="48">
        <f>CHK!B35</f>
        <v>0</v>
      </c>
      <c r="C35" s="48" t="str">
        <f>CHK!C35</f>
        <v>OK</v>
      </c>
      <c r="D35" s="68"/>
      <c r="E35" s="69" t="s">
        <v>46</v>
      </c>
      <c r="F35" s="44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6"/>
    </row>
    <row r="36" spans="1:41" ht="15.75" x14ac:dyDescent="0.25">
      <c r="A36" s="48">
        <f>CHK!A36</f>
        <v>0</v>
      </c>
      <c r="B36" s="48">
        <f>CHK!B36</f>
        <v>0</v>
      </c>
      <c r="C36" s="48" t="str">
        <f>CHK!C36</f>
        <v>OK</v>
      </c>
      <c r="D36" s="68">
        <v>4</v>
      </c>
      <c r="E36" s="69" t="s">
        <v>24</v>
      </c>
      <c r="F36" s="44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6"/>
    </row>
    <row r="37" spans="1:41" ht="15.75" x14ac:dyDescent="0.25">
      <c r="A37" s="48">
        <f>CHK!A37</f>
        <v>0</v>
      </c>
      <c r="B37" s="48">
        <f>CHK!B37</f>
        <v>0</v>
      </c>
      <c r="C37" s="48" t="str">
        <f>CHK!C37</f>
        <v>OK</v>
      </c>
      <c r="D37" s="68"/>
      <c r="E37" s="69" t="s">
        <v>47</v>
      </c>
      <c r="F37" s="44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6"/>
    </row>
    <row r="38" spans="1:41" ht="15.75" x14ac:dyDescent="0.25">
      <c r="A38" s="48">
        <f>CHK!A38</f>
        <v>0</v>
      </c>
      <c r="B38" s="48">
        <f>CHK!B38</f>
        <v>0</v>
      </c>
      <c r="C38" s="48" t="str">
        <f>CHK!C38</f>
        <v>OK</v>
      </c>
      <c r="D38" s="68"/>
      <c r="E38" s="69" t="s">
        <v>48</v>
      </c>
      <c r="F38" s="44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6"/>
    </row>
    <row r="39" spans="1:41" ht="15.75" x14ac:dyDescent="0.25">
      <c r="A39" s="48">
        <f>CHK!A39</f>
        <v>0</v>
      </c>
      <c r="B39" s="48">
        <f>CHK!B39</f>
        <v>0</v>
      </c>
      <c r="C39" s="48" t="str">
        <f>CHK!C39</f>
        <v>OK</v>
      </c>
      <c r="D39" s="68"/>
      <c r="E39" s="69" t="s">
        <v>49</v>
      </c>
      <c r="F39" s="44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6"/>
    </row>
    <row r="40" spans="1:41" ht="15.75" x14ac:dyDescent="0.25">
      <c r="A40" s="48">
        <f>CHK!A40</f>
        <v>0</v>
      </c>
      <c r="B40" s="48">
        <f>CHK!B40</f>
        <v>0</v>
      </c>
      <c r="C40" s="48" t="str">
        <f>CHK!C40</f>
        <v>OK</v>
      </c>
      <c r="D40" s="68"/>
      <c r="E40" s="69" t="s">
        <v>50</v>
      </c>
      <c r="F40" s="44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6"/>
    </row>
    <row r="41" spans="1:41" ht="15.75" x14ac:dyDescent="0.25">
      <c r="A41" s="48">
        <f>CHK!A41</f>
        <v>0</v>
      </c>
      <c r="B41" s="48">
        <f>CHK!B41</f>
        <v>0</v>
      </c>
      <c r="C41" s="48" t="str">
        <f>CHK!C41</f>
        <v>OK</v>
      </c>
      <c r="D41" s="68"/>
      <c r="E41" s="69" t="s">
        <v>51</v>
      </c>
      <c r="F41" s="44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6"/>
    </row>
    <row r="42" spans="1:41" ht="15.75" x14ac:dyDescent="0.25">
      <c r="A42" s="48">
        <f>CHK!A42</f>
        <v>0</v>
      </c>
      <c r="B42" s="48">
        <f>CHK!B42</f>
        <v>0</v>
      </c>
      <c r="C42" s="48" t="str">
        <f>CHK!C42</f>
        <v>OK</v>
      </c>
      <c r="D42" s="68"/>
      <c r="E42" s="69" t="s">
        <v>52</v>
      </c>
      <c r="F42" s="44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6"/>
    </row>
    <row r="43" spans="1:41" ht="15.75" x14ac:dyDescent="0.25">
      <c r="A43" s="48">
        <f>CHK!A43</f>
        <v>0</v>
      </c>
      <c r="B43" s="48">
        <f>CHK!B43</f>
        <v>0</v>
      </c>
      <c r="C43" s="48" t="str">
        <f>CHK!C43</f>
        <v>OK</v>
      </c>
      <c r="D43" s="68">
        <v>5</v>
      </c>
      <c r="E43" s="69" t="s">
        <v>28</v>
      </c>
      <c r="F43" s="44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6"/>
    </row>
    <row r="44" spans="1:41" ht="15.75" x14ac:dyDescent="0.25">
      <c r="A44" s="48">
        <f>CHK!A44</f>
        <v>0</v>
      </c>
      <c r="B44" s="48">
        <f>CHK!B44</f>
        <v>0</v>
      </c>
      <c r="C44" s="48" t="str">
        <f>CHK!C44</f>
        <v>OK</v>
      </c>
      <c r="D44" s="68">
        <v>6</v>
      </c>
      <c r="E44" s="69" t="s">
        <v>53</v>
      </c>
      <c r="F44" s="44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6"/>
    </row>
    <row r="45" spans="1:41" ht="15.75" x14ac:dyDescent="0.25">
      <c r="A45" s="48">
        <f>CHK!A45</f>
        <v>0</v>
      </c>
      <c r="B45" s="48">
        <f>CHK!B45</f>
        <v>0</v>
      </c>
      <c r="C45" s="48">
        <f>CHK!C45</f>
        <v>0</v>
      </c>
      <c r="D45" s="69"/>
      <c r="E45" s="69" t="s">
        <v>57</v>
      </c>
      <c r="F45" s="4">
        <f>SUM(F31:F44)</f>
        <v>0</v>
      </c>
      <c r="G45" s="5">
        <f t="shared" ref="G45:AO45" si="30">SUM(G31:G44)</f>
        <v>0</v>
      </c>
      <c r="H45" s="5">
        <f t="shared" si="30"/>
        <v>0</v>
      </c>
      <c r="I45" s="5">
        <f t="shared" si="30"/>
        <v>0</v>
      </c>
      <c r="J45" s="5">
        <f t="shared" si="30"/>
        <v>0</v>
      </c>
      <c r="K45" s="5">
        <f t="shared" si="30"/>
        <v>0</v>
      </c>
      <c r="L45" s="5">
        <f t="shared" si="30"/>
        <v>0</v>
      </c>
      <c r="M45" s="5">
        <f t="shared" si="30"/>
        <v>0</v>
      </c>
      <c r="N45" s="5">
        <f t="shared" si="30"/>
        <v>0</v>
      </c>
      <c r="O45" s="5">
        <f t="shared" si="30"/>
        <v>0</v>
      </c>
      <c r="P45" s="5">
        <f t="shared" si="30"/>
        <v>0</v>
      </c>
      <c r="Q45" s="5">
        <f t="shared" si="30"/>
        <v>0</v>
      </c>
      <c r="R45" s="5">
        <f t="shared" si="30"/>
        <v>0</v>
      </c>
      <c r="S45" s="5">
        <f t="shared" si="30"/>
        <v>0</v>
      </c>
      <c r="T45" s="5">
        <f t="shared" si="30"/>
        <v>0</v>
      </c>
      <c r="U45" s="5">
        <f t="shared" si="30"/>
        <v>0</v>
      </c>
      <c r="V45" s="5">
        <f t="shared" si="30"/>
        <v>0</v>
      </c>
      <c r="W45" s="5">
        <f t="shared" si="30"/>
        <v>0</v>
      </c>
      <c r="X45" s="5">
        <f t="shared" si="30"/>
        <v>0</v>
      </c>
      <c r="Y45" s="5">
        <f t="shared" si="30"/>
        <v>0</v>
      </c>
      <c r="Z45" s="5">
        <f t="shared" si="30"/>
        <v>0</v>
      </c>
      <c r="AA45" s="5">
        <f t="shared" si="30"/>
        <v>0</v>
      </c>
      <c r="AB45" s="5">
        <f t="shared" si="30"/>
        <v>0</v>
      </c>
      <c r="AC45" s="5">
        <f t="shared" si="30"/>
        <v>0</v>
      </c>
      <c r="AD45" s="5">
        <f t="shared" si="30"/>
        <v>0</v>
      </c>
      <c r="AE45" s="5">
        <f t="shared" si="30"/>
        <v>0</v>
      </c>
      <c r="AF45" s="5">
        <f t="shared" si="30"/>
        <v>0</v>
      </c>
      <c r="AG45" s="5">
        <f t="shared" si="30"/>
        <v>0</v>
      </c>
      <c r="AH45" s="5">
        <f t="shared" si="30"/>
        <v>0</v>
      </c>
      <c r="AI45" s="5">
        <f t="shared" si="30"/>
        <v>0</v>
      </c>
      <c r="AJ45" s="5">
        <f t="shared" si="30"/>
        <v>0</v>
      </c>
      <c r="AK45" s="5">
        <f t="shared" si="30"/>
        <v>0</v>
      </c>
      <c r="AL45" s="5">
        <f t="shared" si="30"/>
        <v>0</v>
      </c>
      <c r="AM45" s="5">
        <f t="shared" si="30"/>
        <v>0</v>
      </c>
      <c r="AN45" s="5">
        <f t="shared" si="30"/>
        <v>0</v>
      </c>
      <c r="AO45" s="6">
        <f t="shared" si="30"/>
        <v>0</v>
      </c>
    </row>
    <row r="46" spans="1:41" x14ac:dyDescent="0.25">
      <c r="A46" s="48">
        <f>CHK!A46</f>
        <v>0</v>
      </c>
      <c r="B46" s="48">
        <f>CHK!B46</f>
        <v>0</v>
      </c>
      <c r="C46" s="48">
        <f>CHK!C46</f>
        <v>0</v>
      </c>
      <c r="E46" s="71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</row>
    <row r="47" spans="1:41" ht="15.75" x14ac:dyDescent="0.25">
      <c r="A47" s="48">
        <f>CHK!A47</f>
        <v>0</v>
      </c>
      <c r="B47" s="48">
        <f>CHK!B47</f>
        <v>0</v>
      </c>
      <c r="C47" s="48">
        <f>CHK!C47</f>
        <v>0</v>
      </c>
      <c r="D47" s="18"/>
      <c r="E47" s="18" t="s">
        <v>133</v>
      </c>
    </row>
    <row r="48" spans="1:41" ht="15" customHeight="1" x14ac:dyDescent="0.25">
      <c r="A48" s="48">
        <f>CHK!A48</f>
        <v>0</v>
      </c>
      <c r="B48" s="48">
        <f>CHK!B48</f>
        <v>0</v>
      </c>
      <c r="C48" s="48">
        <f>CHK!C48</f>
        <v>0</v>
      </c>
      <c r="D48" s="88" t="str">
        <f>D29</f>
        <v>فئة المركبة</v>
      </c>
      <c r="E48" s="89" t="s">
        <v>41</v>
      </c>
      <c r="F48" s="77">
        <f>F$10</f>
        <v>43739</v>
      </c>
      <c r="G48" s="78"/>
      <c r="H48" s="79"/>
      <c r="I48" s="77">
        <f t="shared" ref="I48" si="31">I$10</f>
        <v>43770</v>
      </c>
      <c r="J48" s="78"/>
      <c r="K48" s="79"/>
      <c r="L48" s="77">
        <f t="shared" ref="L48" si="32">L$10</f>
        <v>43800</v>
      </c>
      <c r="M48" s="78"/>
      <c r="N48" s="79"/>
      <c r="O48" s="38">
        <f t="shared" ref="O48" si="33">O$10</f>
        <v>43556</v>
      </c>
      <c r="P48" s="39"/>
      <c r="Q48" s="40"/>
      <c r="R48" s="38">
        <f t="shared" ref="R48" si="34">R$10</f>
        <v>43586</v>
      </c>
      <c r="S48" s="39"/>
      <c r="T48" s="40"/>
      <c r="U48" s="38">
        <f t="shared" ref="U48" si="35">U$10</f>
        <v>43617</v>
      </c>
      <c r="V48" s="39"/>
      <c r="W48" s="40"/>
      <c r="X48" s="38">
        <f t="shared" ref="X48" si="36">X$10</f>
        <v>43647</v>
      </c>
      <c r="Y48" s="39"/>
      <c r="Z48" s="40"/>
      <c r="AA48" s="38">
        <f t="shared" ref="AA48" si="37">AA$10</f>
        <v>43678</v>
      </c>
      <c r="AB48" s="39"/>
      <c r="AC48" s="40"/>
      <c r="AD48" s="38">
        <f t="shared" ref="AD48" si="38">AD$10</f>
        <v>43709</v>
      </c>
      <c r="AE48" s="39"/>
      <c r="AF48" s="40"/>
      <c r="AG48" s="38">
        <f t="shared" ref="AG48" si="39">AG$10</f>
        <v>43739</v>
      </c>
      <c r="AH48" s="39"/>
      <c r="AI48" s="40"/>
      <c r="AJ48" s="38">
        <f t="shared" ref="AJ48" si="40">AJ$10</f>
        <v>43770</v>
      </c>
      <c r="AK48" s="39"/>
      <c r="AL48" s="40"/>
      <c r="AM48" s="38">
        <f t="shared" ref="AM48" si="41">AM$10</f>
        <v>43800</v>
      </c>
      <c r="AN48" s="39"/>
      <c r="AO48" s="40"/>
    </row>
    <row r="49" spans="1:41" ht="15.75" x14ac:dyDescent="0.25">
      <c r="A49" s="48">
        <f>CHK!A49</f>
        <v>0</v>
      </c>
      <c r="B49" s="48">
        <f>CHK!B49</f>
        <v>0</v>
      </c>
      <c r="C49" s="48">
        <f>CHK!C49</f>
        <v>0</v>
      </c>
      <c r="D49" s="90"/>
      <c r="E49" s="91"/>
      <c r="F49" s="41" t="s">
        <v>54</v>
      </c>
      <c r="G49" s="41" t="s">
        <v>55</v>
      </c>
      <c r="H49" s="41" t="s">
        <v>56</v>
      </c>
      <c r="I49" s="41" t="s">
        <v>54</v>
      </c>
      <c r="J49" s="41" t="s">
        <v>55</v>
      </c>
      <c r="K49" s="41" t="s">
        <v>56</v>
      </c>
      <c r="L49" s="41" t="s">
        <v>54</v>
      </c>
      <c r="M49" s="41" t="s">
        <v>55</v>
      </c>
      <c r="N49" s="41" t="s">
        <v>56</v>
      </c>
      <c r="O49" s="41" t="s">
        <v>54</v>
      </c>
      <c r="P49" s="41" t="s">
        <v>55</v>
      </c>
      <c r="Q49" s="41" t="s">
        <v>56</v>
      </c>
      <c r="R49" s="41" t="s">
        <v>54</v>
      </c>
      <c r="S49" s="41" t="s">
        <v>55</v>
      </c>
      <c r="T49" s="41" t="s">
        <v>56</v>
      </c>
      <c r="U49" s="41" t="s">
        <v>54</v>
      </c>
      <c r="V49" s="41" t="s">
        <v>55</v>
      </c>
      <c r="W49" s="41" t="s">
        <v>56</v>
      </c>
      <c r="X49" s="41" t="s">
        <v>54</v>
      </c>
      <c r="Y49" s="41" t="s">
        <v>55</v>
      </c>
      <c r="Z49" s="41" t="s">
        <v>56</v>
      </c>
      <c r="AA49" s="41" t="s">
        <v>54</v>
      </c>
      <c r="AB49" s="41" t="s">
        <v>55</v>
      </c>
      <c r="AC49" s="41" t="s">
        <v>56</v>
      </c>
      <c r="AD49" s="41" t="s">
        <v>54</v>
      </c>
      <c r="AE49" s="41" t="s">
        <v>55</v>
      </c>
      <c r="AF49" s="41" t="s">
        <v>56</v>
      </c>
      <c r="AG49" s="41" t="s">
        <v>54</v>
      </c>
      <c r="AH49" s="41" t="s">
        <v>55</v>
      </c>
      <c r="AI49" s="41" t="s">
        <v>56</v>
      </c>
      <c r="AJ49" s="41" t="s">
        <v>54</v>
      </c>
      <c r="AK49" s="41" t="s">
        <v>55</v>
      </c>
      <c r="AL49" s="41" t="s">
        <v>56</v>
      </c>
      <c r="AM49" s="41" t="s">
        <v>54</v>
      </c>
      <c r="AN49" s="41" t="s">
        <v>55</v>
      </c>
      <c r="AO49" s="42" t="s">
        <v>56</v>
      </c>
    </row>
    <row r="50" spans="1:41" ht="15.75" x14ac:dyDescent="0.25">
      <c r="A50" s="48">
        <f>CHK!A50</f>
        <v>0</v>
      </c>
      <c r="B50" s="48">
        <f>CHK!B50</f>
        <v>0</v>
      </c>
      <c r="C50" s="48" t="str">
        <f>CHK!C50</f>
        <v>OK</v>
      </c>
      <c r="D50" s="68">
        <v>1</v>
      </c>
      <c r="E50" s="69" t="s">
        <v>42</v>
      </c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6"/>
    </row>
    <row r="51" spans="1:41" ht="15.75" x14ac:dyDescent="0.25">
      <c r="A51" s="48">
        <f>CHK!A51</f>
        <v>0</v>
      </c>
      <c r="B51" s="48">
        <f>CHK!B51</f>
        <v>0</v>
      </c>
      <c r="C51" s="48" t="str">
        <f>CHK!C51</f>
        <v>OK</v>
      </c>
      <c r="D51" s="68">
        <v>2</v>
      </c>
      <c r="E51" s="69" t="s">
        <v>43</v>
      </c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6"/>
    </row>
    <row r="52" spans="1:41" ht="15.75" x14ac:dyDescent="0.25">
      <c r="A52" s="48">
        <f>CHK!A52</f>
        <v>0</v>
      </c>
      <c r="B52" s="48">
        <f>CHK!B52</f>
        <v>0</v>
      </c>
      <c r="C52" s="48" t="str">
        <f>CHK!C52</f>
        <v>OK</v>
      </c>
      <c r="D52" s="68"/>
      <c r="E52" s="69" t="s">
        <v>44</v>
      </c>
      <c r="F52" s="44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6"/>
    </row>
    <row r="53" spans="1:41" ht="15.75" x14ac:dyDescent="0.25">
      <c r="A53" s="48">
        <f>CHK!A53</f>
        <v>0</v>
      </c>
      <c r="B53" s="48">
        <f>CHK!B53</f>
        <v>0</v>
      </c>
      <c r="C53" s="48" t="str">
        <f>CHK!C53</f>
        <v>OK</v>
      </c>
      <c r="D53" s="68">
        <v>3</v>
      </c>
      <c r="E53" s="69" t="s">
        <v>45</v>
      </c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6"/>
    </row>
    <row r="54" spans="1:41" ht="15.75" x14ac:dyDescent="0.25">
      <c r="A54" s="48">
        <f>CHK!A54</f>
        <v>0</v>
      </c>
      <c r="B54" s="48">
        <f>CHK!B54</f>
        <v>0</v>
      </c>
      <c r="C54" s="48" t="str">
        <f>CHK!C54</f>
        <v>OK</v>
      </c>
      <c r="D54" s="68"/>
      <c r="E54" s="69" t="s">
        <v>46</v>
      </c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6"/>
    </row>
    <row r="55" spans="1:41" ht="15.75" x14ac:dyDescent="0.25">
      <c r="A55" s="48">
        <f>CHK!A55</f>
        <v>0</v>
      </c>
      <c r="B55" s="48">
        <f>CHK!B55</f>
        <v>0</v>
      </c>
      <c r="C55" s="48" t="str">
        <f>CHK!C55</f>
        <v>OK</v>
      </c>
      <c r="D55" s="68">
        <v>4</v>
      </c>
      <c r="E55" s="69" t="s">
        <v>24</v>
      </c>
      <c r="F55" s="4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6"/>
    </row>
    <row r="56" spans="1:41" ht="15.75" x14ac:dyDescent="0.25">
      <c r="A56" s="48">
        <f>CHK!A56</f>
        <v>0</v>
      </c>
      <c r="B56" s="48">
        <f>CHK!B56</f>
        <v>0</v>
      </c>
      <c r="C56" s="48" t="str">
        <f>CHK!C56</f>
        <v>OK</v>
      </c>
      <c r="D56" s="68"/>
      <c r="E56" s="69" t="s">
        <v>47</v>
      </c>
      <c r="F56" s="4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6"/>
    </row>
    <row r="57" spans="1:41" ht="15.75" x14ac:dyDescent="0.25">
      <c r="A57" s="48">
        <f>CHK!A57</f>
        <v>0</v>
      </c>
      <c r="B57" s="48">
        <f>CHK!B57</f>
        <v>0</v>
      </c>
      <c r="C57" s="48" t="str">
        <f>CHK!C57</f>
        <v>OK</v>
      </c>
      <c r="D57" s="68"/>
      <c r="E57" s="69" t="s">
        <v>48</v>
      </c>
      <c r="F57" s="44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6"/>
    </row>
    <row r="58" spans="1:41" ht="15.75" x14ac:dyDescent="0.25">
      <c r="A58" s="48">
        <f>CHK!A58</f>
        <v>0</v>
      </c>
      <c r="B58" s="48">
        <f>CHK!B58</f>
        <v>0</v>
      </c>
      <c r="C58" s="48" t="str">
        <f>CHK!C58</f>
        <v>OK</v>
      </c>
      <c r="D58" s="68"/>
      <c r="E58" s="69" t="s">
        <v>49</v>
      </c>
      <c r="F58" s="4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6"/>
    </row>
    <row r="59" spans="1:41" ht="15.75" x14ac:dyDescent="0.25">
      <c r="A59" s="48">
        <f>CHK!A59</f>
        <v>0</v>
      </c>
      <c r="B59" s="48">
        <f>CHK!B59</f>
        <v>0</v>
      </c>
      <c r="C59" s="48" t="str">
        <f>CHK!C59</f>
        <v>OK</v>
      </c>
      <c r="D59" s="68"/>
      <c r="E59" s="69" t="s">
        <v>50</v>
      </c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6"/>
    </row>
    <row r="60" spans="1:41" ht="15.75" x14ac:dyDescent="0.25">
      <c r="A60" s="48">
        <f>CHK!A60</f>
        <v>0</v>
      </c>
      <c r="B60" s="48">
        <f>CHK!B60</f>
        <v>0</v>
      </c>
      <c r="C60" s="48" t="str">
        <f>CHK!C60</f>
        <v>OK</v>
      </c>
      <c r="D60" s="68"/>
      <c r="E60" s="69" t="s">
        <v>51</v>
      </c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6"/>
    </row>
    <row r="61" spans="1:41" ht="15.75" x14ac:dyDescent="0.25">
      <c r="A61" s="48">
        <f>CHK!A61</f>
        <v>0</v>
      </c>
      <c r="B61" s="48">
        <f>CHK!B61</f>
        <v>0</v>
      </c>
      <c r="C61" s="48" t="str">
        <f>CHK!C61</f>
        <v>OK</v>
      </c>
      <c r="D61" s="68"/>
      <c r="E61" s="69" t="s">
        <v>52</v>
      </c>
      <c r="F61" s="44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6"/>
    </row>
    <row r="62" spans="1:41" ht="15.75" x14ac:dyDescent="0.25">
      <c r="A62" s="48">
        <f>CHK!A62</f>
        <v>0</v>
      </c>
      <c r="B62" s="48">
        <f>CHK!B62</f>
        <v>0</v>
      </c>
      <c r="C62" s="48" t="str">
        <f>CHK!C62</f>
        <v>OK</v>
      </c>
      <c r="D62" s="68">
        <v>5</v>
      </c>
      <c r="E62" s="69" t="s">
        <v>28</v>
      </c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6"/>
    </row>
    <row r="63" spans="1:41" ht="15.75" x14ac:dyDescent="0.25">
      <c r="A63" s="48">
        <f>CHK!A63</f>
        <v>0</v>
      </c>
      <c r="B63" s="48">
        <f>CHK!B63</f>
        <v>0</v>
      </c>
      <c r="C63" s="48" t="str">
        <f>CHK!C63</f>
        <v>OK</v>
      </c>
      <c r="D63" s="68">
        <v>6</v>
      </c>
      <c r="E63" s="69" t="s">
        <v>53</v>
      </c>
      <c r="F63" s="44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6"/>
    </row>
    <row r="64" spans="1:41" ht="15.75" x14ac:dyDescent="0.25">
      <c r="A64" s="48">
        <f>CHK!A64</f>
        <v>0</v>
      </c>
      <c r="B64" s="48">
        <f>CHK!B64</f>
        <v>0</v>
      </c>
      <c r="C64" s="48">
        <f>CHK!C64</f>
        <v>0</v>
      </c>
      <c r="D64" s="69"/>
      <c r="E64" s="69" t="s">
        <v>57</v>
      </c>
      <c r="F64" s="4">
        <f>SUM(F50:F63)</f>
        <v>0</v>
      </c>
      <c r="G64" s="5">
        <f t="shared" ref="G64:AO64" si="42">SUM(G50:G63)</f>
        <v>0</v>
      </c>
      <c r="H64" s="5">
        <f t="shared" si="42"/>
        <v>0</v>
      </c>
      <c r="I64" s="5">
        <f t="shared" si="42"/>
        <v>0</v>
      </c>
      <c r="J64" s="5">
        <f t="shared" si="42"/>
        <v>0</v>
      </c>
      <c r="K64" s="5">
        <f t="shared" si="42"/>
        <v>0</v>
      </c>
      <c r="L64" s="5">
        <f t="shared" si="42"/>
        <v>0</v>
      </c>
      <c r="M64" s="5">
        <f t="shared" si="42"/>
        <v>0</v>
      </c>
      <c r="N64" s="5">
        <f t="shared" si="42"/>
        <v>0</v>
      </c>
      <c r="O64" s="5">
        <f t="shared" si="42"/>
        <v>0</v>
      </c>
      <c r="P64" s="5">
        <f t="shared" si="42"/>
        <v>0</v>
      </c>
      <c r="Q64" s="5">
        <f t="shared" si="42"/>
        <v>0</v>
      </c>
      <c r="R64" s="5">
        <f t="shared" si="42"/>
        <v>0</v>
      </c>
      <c r="S64" s="5">
        <f t="shared" si="42"/>
        <v>0</v>
      </c>
      <c r="T64" s="5">
        <f t="shared" si="42"/>
        <v>0</v>
      </c>
      <c r="U64" s="5">
        <f t="shared" si="42"/>
        <v>0</v>
      </c>
      <c r="V64" s="5">
        <f t="shared" si="42"/>
        <v>0</v>
      </c>
      <c r="W64" s="5">
        <f t="shared" si="42"/>
        <v>0</v>
      </c>
      <c r="X64" s="5">
        <f t="shared" si="42"/>
        <v>0</v>
      </c>
      <c r="Y64" s="5">
        <f t="shared" si="42"/>
        <v>0</v>
      </c>
      <c r="Z64" s="5">
        <f t="shared" si="42"/>
        <v>0</v>
      </c>
      <c r="AA64" s="5">
        <f t="shared" si="42"/>
        <v>0</v>
      </c>
      <c r="AB64" s="5">
        <f t="shared" si="42"/>
        <v>0</v>
      </c>
      <c r="AC64" s="5">
        <f t="shared" si="42"/>
        <v>0</v>
      </c>
      <c r="AD64" s="5">
        <f t="shared" si="42"/>
        <v>0</v>
      </c>
      <c r="AE64" s="5">
        <f t="shared" si="42"/>
        <v>0</v>
      </c>
      <c r="AF64" s="5">
        <f t="shared" si="42"/>
        <v>0</v>
      </c>
      <c r="AG64" s="5">
        <f t="shared" si="42"/>
        <v>0</v>
      </c>
      <c r="AH64" s="5">
        <f t="shared" si="42"/>
        <v>0</v>
      </c>
      <c r="AI64" s="5">
        <f t="shared" si="42"/>
        <v>0</v>
      </c>
      <c r="AJ64" s="5">
        <f t="shared" si="42"/>
        <v>0</v>
      </c>
      <c r="AK64" s="5">
        <f t="shared" si="42"/>
        <v>0</v>
      </c>
      <c r="AL64" s="5">
        <f t="shared" si="42"/>
        <v>0</v>
      </c>
      <c r="AM64" s="5">
        <f t="shared" si="42"/>
        <v>0</v>
      </c>
      <c r="AN64" s="5">
        <f t="shared" si="42"/>
        <v>0</v>
      </c>
      <c r="AO64" s="6">
        <f t="shared" si="42"/>
        <v>0</v>
      </c>
    </row>
    <row r="65" spans="1:41" x14ac:dyDescent="0.25">
      <c r="A65" s="48">
        <f>CHK!A65</f>
        <v>0</v>
      </c>
      <c r="B65" s="48">
        <f>CHK!B65</f>
        <v>0</v>
      </c>
      <c r="C65" s="48">
        <f>CHK!C65</f>
        <v>0</v>
      </c>
      <c r="E65" s="71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</row>
    <row r="66" spans="1:41" ht="15.75" x14ac:dyDescent="0.25">
      <c r="A66" s="48">
        <f>CHK!A66</f>
        <v>0</v>
      </c>
      <c r="B66" s="48">
        <f>CHK!B66</f>
        <v>0</v>
      </c>
      <c r="C66" s="48">
        <f>CHK!C66</f>
        <v>0</v>
      </c>
      <c r="D66" s="18"/>
      <c r="E66" s="18" t="s">
        <v>35</v>
      </c>
    </row>
    <row r="67" spans="1:41" ht="15" customHeight="1" x14ac:dyDescent="0.25">
      <c r="A67" s="48">
        <f>CHK!A67</f>
        <v>0</v>
      </c>
      <c r="B67" s="48">
        <f>CHK!B67</f>
        <v>0</v>
      </c>
      <c r="C67" s="48">
        <f>CHK!C67</f>
        <v>0</v>
      </c>
      <c r="D67" s="88" t="str">
        <f>D48</f>
        <v>فئة المركبة</v>
      </c>
      <c r="E67" s="89" t="s">
        <v>41</v>
      </c>
      <c r="F67" s="77">
        <f>F$10</f>
        <v>43739</v>
      </c>
      <c r="G67" s="78"/>
      <c r="H67" s="79"/>
      <c r="I67" s="77">
        <f t="shared" ref="I67" si="43">I$10</f>
        <v>43770</v>
      </c>
      <c r="J67" s="78"/>
      <c r="K67" s="79"/>
      <c r="L67" s="77">
        <f t="shared" ref="L67" si="44">L$10</f>
        <v>43800</v>
      </c>
      <c r="M67" s="78"/>
      <c r="N67" s="79"/>
      <c r="O67" s="38">
        <f t="shared" ref="O67" si="45">O$10</f>
        <v>43556</v>
      </c>
      <c r="P67" s="39"/>
      <c r="Q67" s="40"/>
      <c r="R67" s="38">
        <f t="shared" ref="R67" si="46">R$10</f>
        <v>43586</v>
      </c>
      <c r="S67" s="39"/>
      <c r="T67" s="40"/>
      <c r="U67" s="38">
        <f t="shared" ref="U67" si="47">U$10</f>
        <v>43617</v>
      </c>
      <c r="V67" s="39"/>
      <c r="W67" s="40"/>
      <c r="X67" s="38">
        <f t="shared" ref="X67" si="48">X$10</f>
        <v>43647</v>
      </c>
      <c r="Y67" s="39"/>
      <c r="Z67" s="40"/>
      <c r="AA67" s="38">
        <f t="shared" ref="AA67" si="49">AA$10</f>
        <v>43678</v>
      </c>
      <c r="AB67" s="39"/>
      <c r="AC67" s="40"/>
      <c r="AD67" s="38">
        <f t="shared" ref="AD67" si="50">AD$10</f>
        <v>43709</v>
      </c>
      <c r="AE67" s="39"/>
      <c r="AF67" s="40"/>
      <c r="AG67" s="38">
        <f t="shared" ref="AG67" si="51">AG$10</f>
        <v>43739</v>
      </c>
      <c r="AH67" s="39"/>
      <c r="AI67" s="40"/>
      <c r="AJ67" s="38">
        <f t="shared" ref="AJ67" si="52">AJ$10</f>
        <v>43770</v>
      </c>
      <c r="AK67" s="39"/>
      <c r="AL67" s="40"/>
      <c r="AM67" s="38">
        <f t="shared" ref="AM67" si="53">AM$10</f>
        <v>43800</v>
      </c>
      <c r="AN67" s="39"/>
      <c r="AO67" s="40"/>
    </row>
    <row r="68" spans="1:41" ht="15.75" x14ac:dyDescent="0.25">
      <c r="A68" s="48">
        <f>CHK!A68</f>
        <v>0</v>
      </c>
      <c r="B68" s="48">
        <f>CHK!B68</f>
        <v>0</v>
      </c>
      <c r="C68" s="48">
        <f>CHK!C68</f>
        <v>0</v>
      </c>
      <c r="D68" s="90"/>
      <c r="E68" s="91"/>
      <c r="F68" s="41" t="s">
        <v>54</v>
      </c>
      <c r="G68" s="41" t="s">
        <v>55</v>
      </c>
      <c r="H68" s="41" t="s">
        <v>56</v>
      </c>
      <c r="I68" s="41" t="s">
        <v>54</v>
      </c>
      <c r="J68" s="41" t="s">
        <v>55</v>
      </c>
      <c r="K68" s="41" t="s">
        <v>56</v>
      </c>
      <c r="L68" s="41" t="s">
        <v>54</v>
      </c>
      <c r="M68" s="41" t="s">
        <v>55</v>
      </c>
      <c r="N68" s="41" t="s">
        <v>56</v>
      </c>
      <c r="O68" s="41" t="s">
        <v>54</v>
      </c>
      <c r="P68" s="41" t="s">
        <v>55</v>
      </c>
      <c r="Q68" s="41" t="s">
        <v>56</v>
      </c>
      <c r="R68" s="41" t="s">
        <v>54</v>
      </c>
      <c r="S68" s="41" t="s">
        <v>55</v>
      </c>
      <c r="T68" s="41" t="s">
        <v>56</v>
      </c>
      <c r="U68" s="41" t="s">
        <v>54</v>
      </c>
      <c r="V68" s="41" t="s">
        <v>55</v>
      </c>
      <c r="W68" s="41" t="s">
        <v>56</v>
      </c>
      <c r="X68" s="41" t="s">
        <v>54</v>
      </c>
      <c r="Y68" s="41" t="s">
        <v>55</v>
      </c>
      <c r="Z68" s="41" t="s">
        <v>56</v>
      </c>
      <c r="AA68" s="41" t="s">
        <v>54</v>
      </c>
      <c r="AB68" s="41" t="s">
        <v>55</v>
      </c>
      <c r="AC68" s="41" t="s">
        <v>56</v>
      </c>
      <c r="AD68" s="41" t="s">
        <v>54</v>
      </c>
      <c r="AE68" s="41" t="s">
        <v>55</v>
      </c>
      <c r="AF68" s="41" t="s">
        <v>56</v>
      </c>
      <c r="AG68" s="41" t="s">
        <v>54</v>
      </c>
      <c r="AH68" s="41" t="s">
        <v>55</v>
      </c>
      <c r="AI68" s="41" t="s">
        <v>56</v>
      </c>
      <c r="AJ68" s="41" t="s">
        <v>54</v>
      </c>
      <c r="AK68" s="41" t="s">
        <v>55</v>
      </c>
      <c r="AL68" s="41" t="s">
        <v>56</v>
      </c>
      <c r="AM68" s="41" t="s">
        <v>54</v>
      </c>
      <c r="AN68" s="41" t="s">
        <v>55</v>
      </c>
      <c r="AO68" s="42" t="s">
        <v>56</v>
      </c>
    </row>
    <row r="69" spans="1:41" ht="15.75" x14ac:dyDescent="0.25">
      <c r="A69" s="48">
        <f>CHK!A69</f>
        <v>0</v>
      </c>
      <c r="B69" s="48">
        <f>CHK!B69</f>
        <v>0</v>
      </c>
      <c r="C69" s="48" t="str">
        <f>CHK!C69</f>
        <v>OK</v>
      </c>
      <c r="D69" s="68">
        <v>1</v>
      </c>
      <c r="E69" s="69" t="s">
        <v>42</v>
      </c>
      <c r="F69" s="44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6"/>
    </row>
    <row r="70" spans="1:41" ht="15.75" x14ac:dyDescent="0.25">
      <c r="A70" s="48">
        <f>CHK!A70</f>
        <v>0</v>
      </c>
      <c r="B70" s="48">
        <f>CHK!B70</f>
        <v>0</v>
      </c>
      <c r="C70" s="48" t="str">
        <f>CHK!C70</f>
        <v>OK</v>
      </c>
      <c r="D70" s="68">
        <v>2</v>
      </c>
      <c r="E70" s="69" t="s">
        <v>43</v>
      </c>
      <c r="F70" s="44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6"/>
    </row>
    <row r="71" spans="1:41" ht="15.75" x14ac:dyDescent="0.25">
      <c r="A71" s="48">
        <f>CHK!A71</f>
        <v>0</v>
      </c>
      <c r="B71" s="48">
        <f>CHK!B71</f>
        <v>0</v>
      </c>
      <c r="C71" s="48" t="str">
        <f>CHK!C71</f>
        <v>OK</v>
      </c>
      <c r="D71" s="68"/>
      <c r="E71" s="69" t="s">
        <v>44</v>
      </c>
      <c r="F71" s="44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6"/>
    </row>
    <row r="72" spans="1:41" ht="15.75" x14ac:dyDescent="0.25">
      <c r="A72" s="48">
        <f>CHK!A72</f>
        <v>0</v>
      </c>
      <c r="B72" s="48">
        <f>CHK!B72</f>
        <v>0</v>
      </c>
      <c r="C72" s="48" t="str">
        <f>CHK!C72</f>
        <v>OK</v>
      </c>
      <c r="D72" s="68">
        <v>3</v>
      </c>
      <c r="E72" s="69" t="s">
        <v>45</v>
      </c>
      <c r="F72" s="44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6"/>
    </row>
    <row r="73" spans="1:41" ht="15.75" x14ac:dyDescent="0.25">
      <c r="A73" s="48">
        <f>CHK!A73</f>
        <v>0</v>
      </c>
      <c r="B73" s="48">
        <f>CHK!B73</f>
        <v>0</v>
      </c>
      <c r="C73" s="48" t="str">
        <f>CHK!C73</f>
        <v>OK</v>
      </c>
      <c r="D73" s="68"/>
      <c r="E73" s="69" t="s">
        <v>46</v>
      </c>
      <c r="F73" s="44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6"/>
    </row>
    <row r="74" spans="1:41" ht="15.75" x14ac:dyDescent="0.25">
      <c r="A74" s="48">
        <f>CHK!A74</f>
        <v>0</v>
      </c>
      <c r="B74" s="48">
        <f>CHK!B74</f>
        <v>0</v>
      </c>
      <c r="C74" s="48" t="str">
        <f>CHK!C74</f>
        <v>OK</v>
      </c>
      <c r="D74" s="68">
        <v>4</v>
      </c>
      <c r="E74" s="69" t="s">
        <v>24</v>
      </c>
      <c r="F74" s="44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6"/>
    </row>
    <row r="75" spans="1:41" ht="15.75" x14ac:dyDescent="0.25">
      <c r="A75" s="48">
        <f>CHK!A75</f>
        <v>0</v>
      </c>
      <c r="B75" s="48">
        <f>CHK!B75</f>
        <v>0</v>
      </c>
      <c r="C75" s="48" t="str">
        <f>CHK!C75</f>
        <v>OK</v>
      </c>
      <c r="D75" s="68"/>
      <c r="E75" s="69" t="s">
        <v>47</v>
      </c>
      <c r="F75" s="44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6"/>
    </row>
    <row r="76" spans="1:41" ht="15.75" x14ac:dyDescent="0.25">
      <c r="A76" s="48">
        <f>CHK!A76</f>
        <v>0</v>
      </c>
      <c r="B76" s="48">
        <f>CHK!B76</f>
        <v>0</v>
      </c>
      <c r="C76" s="48" t="str">
        <f>CHK!C76</f>
        <v>OK</v>
      </c>
      <c r="D76" s="68"/>
      <c r="E76" s="69" t="s">
        <v>48</v>
      </c>
      <c r="F76" s="44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6"/>
    </row>
    <row r="77" spans="1:41" ht="15.75" x14ac:dyDescent="0.25">
      <c r="A77" s="48">
        <f>CHK!A77</f>
        <v>0</v>
      </c>
      <c r="B77" s="48">
        <f>CHK!B77</f>
        <v>0</v>
      </c>
      <c r="C77" s="48" t="str">
        <f>CHK!C77</f>
        <v>OK</v>
      </c>
      <c r="D77" s="68"/>
      <c r="E77" s="69" t="s">
        <v>49</v>
      </c>
      <c r="F77" s="44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6"/>
    </row>
    <row r="78" spans="1:41" ht="15.75" x14ac:dyDescent="0.25">
      <c r="A78" s="48">
        <f>CHK!A78</f>
        <v>0</v>
      </c>
      <c r="B78" s="48">
        <f>CHK!B78</f>
        <v>0</v>
      </c>
      <c r="C78" s="48" t="str">
        <f>CHK!C78</f>
        <v>OK</v>
      </c>
      <c r="D78" s="68"/>
      <c r="E78" s="69" t="s">
        <v>50</v>
      </c>
      <c r="F78" s="44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6"/>
    </row>
    <row r="79" spans="1:41" ht="15.75" x14ac:dyDescent="0.25">
      <c r="A79" s="48">
        <f>CHK!A79</f>
        <v>0</v>
      </c>
      <c r="B79" s="48">
        <f>CHK!B79</f>
        <v>0</v>
      </c>
      <c r="C79" s="48" t="str">
        <f>CHK!C79</f>
        <v>OK</v>
      </c>
      <c r="D79" s="68"/>
      <c r="E79" s="69" t="s">
        <v>51</v>
      </c>
      <c r="F79" s="44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6"/>
    </row>
    <row r="80" spans="1:41" ht="15.75" x14ac:dyDescent="0.25">
      <c r="A80" s="48">
        <f>CHK!A80</f>
        <v>0</v>
      </c>
      <c r="B80" s="48">
        <f>CHK!B80</f>
        <v>0</v>
      </c>
      <c r="C80" s="48" t="str">
        <f>CHK!C80</f>
        <v>OK</v>
      </c>
      <c r="D80" s="68"/>
      <c r="E80" s="69" t="s">
        <v>52</v>
      </c>
      <c r="F80" s="44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6"/>
    </row>
    <row r="81" spans="1:41" ht="15.75" x14ac:dyDescent="0.25">
      <c r="A81" s="48">
        <f>CHK!A81</f>
        <v>0</v>
      </c>
      <c r="B81" s="48">
        <f>CHK!B81</f>
        <v>0</v>
      </c>
      <c r="C81" s="48" t="str">
        <f>CHK!C81</f>
        <v>OK</v>
      </c>
      <c r="D81" s="68">
        <v>5</v>
      </c>
      <c r="E81" s="69" t="s">
        <v>28</v>
      </c>
      <c r="F81" s="44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6"/>
    </row>
    <row r="82" spans="1:41" ht="15.75" x14ac:dyDescent="0.25">
      <c r="A82" s="48">
        <f>CHK!A82</f>
        <v>0</v>
      </c>
      <c r="B82" s="48">
        <f>CHK!B82</f>
        <v>0</v>
      </c>
      <c r="C82" s="48" t="str">
        <f>CHK!C82</f>
        <v>OK</v>
      </c>
      <c r="D82" s="68">
        <v>6</v>
      </c>
      <c r="E82" s="69" t="s">
        <v>53</v>
      </c>
      <c r="F82" s="44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6"/>
    </row>
    <row r="83" spans="1:41" ht="15.75" x14ac:dyDescent="0.25">
      <c r="A83" s="48">
        <f>CHK!A83</f>
        <v>0</v>
      </c>
      <c r="B83" s="48">
        <f>CHK!B83</f>
        <v>0</v>
      </c>
      <c r="C83" s="48">
        <f>CHK!C83</f>
        <v>0</v>
      </c>
      <c r="D83" s="69"/>
      <c r="E83" s="69" t="s">
        <v>57</v>
      </c>
      <c r="F83" s="4">
        <f>SUM(F69:F82)</f>
        <v>0</v>
      </c>
      <c r="G83" s="5">
        <f t="shared" ref="G83:AO83" si="54">SUM(G69:G82)</f>
        <v>0</v>
      </c>
      <c r="H83" s="5">
        <f t="shared" si="54"/>
        <v>0</v>
      </c>
      <c r="I83" s="5">
        <f t="shared" si="54"/>
        <v>0</v>
      </c>
      <c r="J83" s="5">
        <f t="shared" si="54"/>
        <v>0</v>
      </c>
      <c r="K83" s="5">
        <f t="shared" si="54"/>
        <v>0</v>
      </c>
      <c r="L83" s="5">
        <f t="shared" si="54"/>
        <v>0</v>
      </c>
      <c r="M83" s="5">
        <f t="shared" si="54"/>
        <v>0</v>
      </c>
      <c r="N83" s="5">
        <f t="shared" si="54"/>
        <v>0</v>
      </c>
      <c r="O83" s="5">
        <f t="shared" si="54"/>
        <v>0</v>
      </c>
      <c r="P83" s="5">
        <f t="shared" si="54"/>
        <v>0</v>
      </c>
      <c r="Q83" s="5">
        <f t="shared" si="54"/>
        <v>0</v>
      </c>
      <c r="R83" s="5">
        <f t="shared" si="54"/>
        <v>0</v>
      </c>
      <c r="S83" s="5">
        <f t="shared" si="54"/>
        <v>0</v>
      </c>
      <c r="T83" s="5">
        <f t="shared" si="54"/>
        <v>0</v>
      </c>
      <c r="U83" s="5">
        <f t="shared" si="54"/>
        <v>0</v>
      </c>
      <c r="V83" s="5">
        <f t="shared" si="54"/>
        <v>0</v>
      </c>
      <c r="W83" s="5">
        <f t="shared" si="54"/>
        <v>0</v>
      </c>
      <c r="X83" s="5">
        <f t="shared" si="54"/>
        <v>0</v>
      </c>
      <c r="Y83" s="5">
        <f t="shared" si="54"/>
        <v>0</v>
      </c>
      <c r="Z83" s="5">
        <f t="shared" si="54"/>
        <v>0</v>
      </c>
      <c r="AA83" s="5">
        <f t="shared" si="54"/>
        <v>0</v>
      </c>
      <c r="AB83" s="5">
        <f t="shared" si="54"/>
        <v>0</v>
      </c>
      <c r="AC83" s="5">
        <f t="shared" si="54"/>
        <v>0</v>
      </c>
      <c r="AD83" s="5">
        <f t="shared" si="54"/>
        <v>0</v>
      </c>
      <c r="AE83" s="5">
        <f t="shared" si="54"/>
        <v>0</v>
      </c>
      <c r="AF83" s="5">
        <f t="shared" si="54"/>
        <v>0</v>
      </c>
      <c r="AG83" s="5">
        <f t="shared" si="54"/>
        <v>0</v>
      </c>
      <c r="AH83" s="5">
        <f t="shared" si="54"/>
        <v>0</v>
      </c>
      <c r="AI83" s="5">
        <f t="shared" si="54"/>
        <v>0</v>
      </c>
      <c r="AJ83" s="5">
        <f t="shared" si="54"/>
        <v>0</v>
      </c>
      <c r="AK83" s="5">
        <f t="shared" si="54"/>
        <v>0</v>
      </c>
      <c r="AL83" s="5">
        <f t="shared" si="54"/>
        <v>0</v>
      </c>
      <c r="AM83" s="5">
        <f t="shared" si="54"/>
        <v>0</v>
      </c>
      <c r="AN83" s="5">
        <f t="shared" si="54"/>
        <v>0</v>
      </c>
      <c r="AO83" s="6">
        <f t="shared" si="54"/>
        <v>0</v>
      </c>
    </row>
    <row r="84" spans="1:41" x14ac:dyDescent="0.25">
      <c r="A84" s="48">
        <f>CHK!A84</f>
        <v>0</v>
      </c>
      <c r="B84" s="48">
        <f>CHK!B84</f>
        <v>0</v>
      </c>
      <c r="C84" s="48">
        <f>CHK!C84</f>
        <v>0</v>
      </c>
    </row>
    <row r="85" spans="1:41" ht="15.75" x14ac:dyDescent="0.25">
      <c r="A85" s="48">
        <f>CHK!A85</f>
        <v>0</v>
      </c>
      <c r="B85" s="48">
        <f>CHK!B85</f>
        <v>0</v>
      </c>
      <c r="C85" s="48">
        <f>CHK!C85</f>
        <v>0</v>
      </c>
      <c r="D85" s="18"/>
      <c r="E85" s="18" t="s">
        <v>36</v>
      </c>
    </row>
    <row r="86" spans="1:41" ht="15" customHeight="1" x14ac:dyDescent="0.25">
      <c r="A86" s="48">
        <f>CHK!A86</f>
        <v>0</v>
      </c>
      <c r="B86" s="48">
        <f>CHK!B86</f>
        <v>0</v>
      </c>
      <c r="C86" s="48">
        <f>CHK!C86</f>
        <v>0</v>
      </c>
      <c r="D86" s="88" t="str">
        <f>D67</f>
        <v>فئة المركبة</v>
      </c>
      <c r="E86" s="89" t="s">
        <v>41</v>
      </c>
      <c r="F86" s="77">
        <f>F$10</f>
        <v>43739</v>
      </c>
      <c r="G86" s="78"/>
      <c r="H86" s="79"/>
      <c r="I86" s="77">
        <f t="shared" ref="I86" si="55">I$10</f>
        <v>43770</v>
      </c>
      <c r="J86" s="78"/>
      <c r="K86" s="79"/>
      <c r="L86" s="77">
        <f t="shared" ref="L86" si="56">L$10</f>
        <v>43800</v>
      </c>
      <c r="M86" s="78"/>
      <c r="N86" s="79"/>
      <c r="O86" s="38">
        <f t="shared" ref="O86" si="57">O$10</f>
        <v>43556</v>
      </c>
      <c r="P86" s="39"/>
      <c r="Q86" s="40"/>
      <c r="R86" s="38">
        <f t="shared" ref="R86" si="58">R$10</f>
        <v>43586</v>
      </c>
      <c r="S86" s="39"/>
      <c r="T86" s="40"/>
      <c r="U86" s="38">
        <f t="shared" ref="U86" si="59">U$10</f>
        <v>43617</v>
      </c>
      <c r="V86" s="39"/>
      <c r="W86" s="40"/>
      <c r="X86" s="38">
        <f t="shared" ref="X86" si="60">X$10</f>
        <v>43647</v>
      </c>
      <c r="Y86" s="39"/>
      <c r="Z86" s="40"/>
      <c r="AA86" s="38">
        <f t="shared" ref="AA86" si="61">AA$10</f>
        <v>43678</v>
      </c>
      <c r="AB86" s="39"/>
      <c r="AC86" s="40"/>
      <c r="AD86" s="38">
        <f t="shared" ref="AD86" si="62">AD$10</f>
        <v>43709</v>
      </c>
      <c r="AE86" s="39"/>
      <c r="AF86" s="40"/>
      <c r="AG86" s="38">
        <f t="shared" ref="AG86" si="63">AG$10</f>
        <v>43739</v>
      </c>
      <c r="AH86" s="39"/>
      <c r="AI86" s="40"/>
      <c r="AJ86" s="38">
        <f t="shared" ref="AJ86" si="64">AJ$10</f>
        <v>43770</v>
      </c>
      <c r="AK86" s="39"/>
      <c r="AL86" s="40"/>
      <c r="AM86" s="38">
        <f t="shared" ref="AM86" si="65">AM$10</f>
        <v>43800</v>
      </c>
      <c r="AN86" s="39"/>
      <c r="AO86" s="40"/>
    </row>
    <row r="87" spans="1:41" ht="15.75" x14ac:dyDescent="0.25">
      <c r="A87" s="48">
        <f>CHK!A87</f>
        <v>0</v>
      </c>
      <c r="B87" s="48">
        <f>CHK!B87</f>
        <v>0</v>
      </c>
      <c r="C87" s="48">
        <f>CHK!C87</f>
        <v>0</v>
      </c>
      <c r="D87" s="90"/>
      <c r="E87" s="91"/>
      <c r="F87" s="41" t="s">
        <v>54</v>
      </c>
      <c r="G87" s="41" t="s">
        <v>55</v>
      </c>
      <c r="H87" s="41" t="s">
        <v>56</v>
      </c>
      <c r="I87" s="41" t="s">
        <v>54</v>
      </c>
      <c r="J87" s="41" t="s">
        <v>55</v>
      </c>
      <c r="K87" s="41" t="s">
        <v>56</v>
      </c>
      <c r="L87" s="41" t="s">
        <v>54</v>
      </c>
      <c r="M87" s="41" t="s">
        <v>55</v>
      </c>
      <c r="N87" s="41" t="s">
        <v>56</v>
      </c>
      <c r="O87" s="41" t="s">
        <v>54</v>
      </c>
      <c r="P87" s="41" t="s">
        <v>55</v>
      </c>
      <c r="Q87" s="41" t="s">
        <v>56</v>
      </c>
      <c r="R87" s="41" t="s">
        <v>54</v>
      </c>
      <c r="S87" s="41" t="s">
        <v>55</v>
      </c>
      <c r="T87" s="41" t="s">
        <v>56</v>
      </c>
      <c r="U87" s="41" t="s">
        <v>54</v>
      </c>
      <c r="V87" s="41" t="s">
        <v>55</v>
      </c>
      <c r="W87" s="41" t="s">
        <v>56</v>
      </c>
      <c r="X87" s="41" t="s">
        <v>54</v>
      </c>
      <c r="Y87" s="41" t="s">
        <v>55</v>
      </c>
      <c r="Z87" s="41" t="s">
        <v>56</v>
      </c>
      <c r="AA87" s="41" t="s">
        <v>54</v>
      </c>
      <c r="AB87" s="41" t="s">
        <v>55</v>
      </c>
      <c r="AC87" s="41" t="s">
        <v>56</v>
      </c>
      <c r="AD87" s="41" t="s">
        <v>54</v>
      </c>
      <c r="AE87" s="41" t="s">
        <v>55</v>
      </c>
      <c r="AF87" s="41" t="s">
        <v>56</v>
      </c>
      <c r="AG87" s="41" t="s">
        <v>54</v>
      </c>
      <c r="AH87" s="41" t="s">
        <v>55</v>
      </c>
      <c r="AI87" s="41" t="s">
        <v>56</v>
      </c>
      <c r="AJ87" s="41" t="s">
        <v>54</v>
      </c>
      <c r="AK87" s="41" t="s">
        <v>55</v>
      </c>
      <c r="AL87" s="41" t="s">
        <v>56</v>
      </c>
      <c r="AM87" s="41" t="s">
        <v>54</v>
      </c>
      <c r="AN87" s="41" t="s">
        <v>55</v>
      </c>
      <c r="AO87" s="42" t="s">
        <v>56</v>
      </c>
    </row>
    <row r="88" spans="1:41" ht="15.75" x14ac:dyDescent="0.25">
      <c r="A88" s="48">
        <f>CHK!A88</f>
        <v>0</v>
      </c>
      <c r="B88" s="48">
        <f>CHK!B88</f>
        <v>0</v>
      </c>
      <c r="C88" s="48" t="str">
        <f>CHK!C88</f>
        <v>OK</v>
      </c>
      <c r="D88" s="68">
        <v>1</v>
      </c>
      <c r="E88" s="69" t="s">
        <v>42</v>
      </c>
      <c r="F88" s="44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6"/>
    </row>
    <row r="89" spans="1:41" ht="15.75" x14ac:dyDescent="0.25">
      <c r="A89" s="48">
        <f>CHK!A89</f>
        <v>0</v>
      </c>
      <c r="B89" s="48">
        <f>CHK!B89</f>
        <v>0</v>
      </c>
      <c r="C89" s="48" t="str">
        <f>CHK!C89</f>
        <v>OK</v>
      </c>
      <c r="D89" s="68">
        <v>2</v>
      </c>
      <c r="E89" s="69" t="s">
        <v>43</v>
      </c>
      <c r="F89" s="44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6"/>
    </row>
    <row r="90" spans="1:41" ht="15.75" x14ac:dyDescent="0.25">
      <c r="A90" s="48">
        <f>CHK!A90</f>
        <v>0</v>
      </c>
      <c r="B90" s="48">
        <f>CHK!B90</f>
        <v>0</v>
      </c>
      <c r="C90" s="48" t="str">
        <f>CHK!C90</f>
        <v>OK</v>
      </c>
      <c r="D90" s="68"/>
      <c r="E90" s="69" t="s">
        <v>44</v>
      </c>
      <c r="F90" s="44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6"/>
    </row>
    <row r="91" spans="1:41" ht="15.75" x14ac:dyDescent="0.25">
      <c r="A91" s="48">
        <f>CHK!A91</f>
        <v>0</v>
      </c>
      <c r="B91" s="48">
        <f>CHK!B91</f>
        <v>0</v>
      </c>
      <c r="C91" s="48" t="str">
        <f>CHK!C91</f>
        <v>OK</v>
      </c>
      <c r="D91" s="68">
        <v>3</v>
      </c>
      <c r="E91" s="69" t="s">
        <v>45</v>
      </c>
      <c r="F91" s="44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6"/>
    </row>
    <row r="92" spans="1:41" ht="15.75" x14ac:dyDescent="0.25">
      <c r="A92" s="48">
        <f>CHK!A92</f>
        <v>0</v>
      </c>
      <c r="B92" s="48">
        <f>CHK!B92</f>
        <v>0</v>
      </c>
      <c r="C92" s="48" t="str">
        <f>CHK!C92</f>
        <v>OK</v>
      </c>
      <c r="D92" s="68"/>
      <c r="E92" s="69" t="s">
        <v>46</v>
      </c>
      <c r="F92" s="44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6"/>
    </row>
    <row r="93" spans="1:41" ht="15.75" x14ac:dyDescent="0.25">
      <c r="A93" s="48">
        <f>CHK!A93</f>
        <v>0</v>
      </c>
      <c r="B93" s="48">
        <f>CHK!B93</f>
        <v>0</v>
      </c>
      <c r="C93" s="48" t="str">
        <f>CHK!C93</f>
        <v>OK</v>
      </c>
      <c r="D93" s="68">
        <v>4</v>
      </c>
      <c r="E93" s="69" t="s">
        <v>24</v>
      </c>
      <c r="F93" s="44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6"/>
    </row>
    <row r="94" spans="1:41" ht="15.75" x14ac:dyDescent="0.25">
      <c r="A94" s="48">
        <f>CHK!A94</f>
        <v>0</v>
      </c>
      <c r="B94" s="48">
        <f>CHK!B94</f>
        <v>0</v>
      </c>
      <c r="C94" s="48" t="str">
        <f>CHK!C94</f>
        <v>OK</v>
      </c>
      <c r="D94" s="68"/>
      <c r="E94" s="69" t="s">
        <v>47</v>
      </c>
      <c r="F94" s="44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6"/>
    </row>
    <row r="95" spans="1:41" ht="15.75" x14ac:dyDescent="0.25">
      <c r="A95" s="48">
        <f>CHK!A95</f>
        <v>0</v>
      </c>
      <c r="B95" s="48">
        <f>CHK!B95</f>
        <v>0</v>
      </c>
      <c r="C95" s="48" t="str">
        <f>CHK!C95</f>
        <v>OK</v>
      </c>
      <c r="D95" s="68"/>
      <c r="E95" s="69" t="s">
        <v>48</v>
      </c>
      <c r="F95" s="44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6"/>
    </row>
    <row r="96" spans="1:41" ht="15.75" x14ac:dyDescent="0.25">
      <c r="A96" s="48">
        <f>CHK!A96</f>
        <v>0</v>
      </c>
      <c r="B96" s="48">
        <f>CHK!B96</f>
        <v>0</v>
      </c>
      <c r="C96" s="48" t="str">
        <f>CHK!C96</f>
        <v>OK</v>
      </c>
      <c r="D96" s="68"/>
      <c r="E96" s="69" t="s">
        <v>49</v>
      </c>
      <c r="F96" s="44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6"/>
    </row>
    <row r="97" spans="1:41" ht="15.75" x14ac:dyDescent="0.25">
      <c r="A97" s="48">
        <f>CHK!A97</f>
        <v>0</v>
      </c>
      <c r="B97" s="48">
        <f>CHK!B97</f>
        <v>0</v>
      </c>
      <c r="C97" s="48" t="str">
        <f>CHK!C97</f>
        <v>OK</v>
      </c>
      <c r="D97" s="68"/>
      <c r="E97" s="69" t="s">
        <v>50</v>
      </c>
      <c r="F97" s="44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6"/>
    </row>
    <row r="98" spans="1:41" ht="15.75" x14ac:dyDescent="0.25">
      <c r="A98" s="48">
        <f>CHK!A98</f>
        <v>0</v>
      </c>
      <c r="B98" s="48">
        <f>CHK!B98</f>
        <v>0</v>
      </c>
      <c r="C98" s="48" t="str">
        <f>CHK!C98</f>
        <v>OK</v>
      </c>
      <c r="D98" s="68"/>
      <c r="E98" s="69" t="s">
        <v>51</v>
      </c>
      <c r="F98" s="44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6"/>
    </row>
    <row r="99" spans="1:41" ht="15.75" x14ac:dyDescent="0.25">
      <c r="A99" s="48">
        <f>CHK!A99</f>
        <v>0</v>
      </c>
      <c r="B99" s="48">
        <f>CHK!B99</f>
        <v>0</v>
      </c>
      <c r="C99" s="48" t="str">
        <f>CHK!C99</f>
        <v>OK</v>
      </c>
      <c r="D99" s="68"/>
      <c r="E99" s="69" t="s">
        <v>52</v>
      </c>
      <c r="F99" s="44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6"/>
    </row>
    <row r="100" spans="1:41" ht="15.75" x14ac:dyDescent="0.25">
      <c r="A100" s="48">
        <f>CHK!A100</f>
        <v>0</v>
      </c>
      <c r="B100" s="48">
        <f>CHK!B100</f>
        <v>0</v>
      </c>
      <c r="C100" s="48" t="str">
        <f>CHK!C100</f>
        <v>OK</v>
      </c>
      <c r="D100" s="68">
        <v>5</v>
      </c>
      <c r="E100" s="69" t="s">
        <v>28</v>
      </c>
      <c r="F100" s="44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6"/>
    </row>
    <row r="101" spans="1:41" ht="15.75" x14ac:dyDescent="0.25">
      <c r="A101" s="48">
        <f>CHK!A101</f>
        <v>0</v>
      </c>
      <c r="B101" s="48">
        <f>CHK!B101</f>
        <v>0</v>
      </c>
      <c r="C101" s="48" t="str">
        <f>CHK!C101</f>
        <v>OK</v>
      </c>
      <c r="D101" s="68">
        <v>6</v>
      </c>
      <c r="E101" s="69" t="s">
        <v>53</v>
      </c>
      <c r="F101" s="44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6"/>
    </row>
    <row r="102" spans="1:41" ht="15.75" x14ac:dyDescent="0.25">
      <c r="A102" s="48">
        <f>CHK!A102</f>
        <v>0</v>
      </c>
      <c r="B102" s="48">
        <f>CHK!B102</f>
        <v>0</v>
      </c>
      <c r="C102" s="48">
        <f>CHK!C102</f>
        <v>0</v>
      </c>
      <c r="D102" s="69"/>
      <c r="E102" s="69" t="s">
        <v>57</v>
      </c>
      <c r="F102" s="4">
        <f>SUM(F88:F101)</f>
        <v>0</v>
      </c>
      <c r="G102" s="5">
        <f t="shared" ref="G102:AO102" si="66">SUM(G88:G101)</f>
        <v>0</v>
      </c>
      <c r="H102" s="5">
        <f t="shared" si="66"/>
        <v>0</v>
      </c>
      <c r="I102" s="5">
        <f t="shared" si="66"/>
        <v>0</v>
      </c>
      <c r="J102" s="5">
        <f t="shared" si="66"/>
        <v>0</v>
      </c>
      <c r="K102" s="5">
        <f t="shared" si="66"/>
        <v>0</v>
      </c>
      <c r="L102" s="5">
        <f t="shared" si="66"/>
        <v>0</v>
      </c>
      <c r="M102" s="5">
        <f t="shared" si="66"/>
        <v>0</v>
      </c>
      <c r="N102" s="5">
        <f t="shared" si="66"/>
        <v>0</v>
      </c>
      <c r="O102" s="5">
        <f t="shared" si="66"/>
        <v>0</v>
      </c>
      <c r="P102" s="5">
        <f t="shared" si="66"/>
        <v>0</v>
      </c>
      <c r="Q102" s="5">
        <f t="shared" si="66"/>
        <v>0</v>
      </c>
      <c r="R102" s="5">
        <f t="shared" si="66"/>
        <v>0</v>
      </c>
      <c r="S102" s="5">
        <f t="shared" si="66"/>
        <v>0</v>
      </c>
      <c r="T102" s="5">
        <f t="shared" si="66"/>
        <v>0</v>
      </c>
      <c r="U102" s="5">
        <f t="shared" si="66"/>
        <v>0</v>
      </c>
      <c r="V102" s="5">
        <f t="shared" si="66"/>
        <v>0</v>
      </c>
      <c r="W102" s="5">
        <f t="shared" si="66"/>
        <v>0</v>
      </c>
      <c r="X102" s="5">
        <f t="shared" si="66"/>
        <v>0</v>
      </c>
      <c r="Y102" s="5">
        <f t="shared" si="66"/>
        <v>0</v>
      </c>
      <c r="Z102" s="5">
        <f t="shared" si="66"/>
        <v>0</v>
      </c>
      <c r="AA102" s="5">
        <f t="shared" si="66"/>
        <v>0</v>
      </c>
      <c r="AB102" s="5">
        <f t="shared" si="66"/>
        <v>0</v>
      </c>
      <c r="AC102" s="5">
        <f t="shared" si="66"/>
        <v>0</v>
      </c>
      <c r="AD102" s="5">
        <f t="shared" si="66"/>
        <v>0</v>
      </c>
      <c r="AE102" s="5">
        <f t="shared" si="66"/>
        <v>0</v>
      </c>
      <c r="AF102" s="5">
        <f t="shared" si="66"/>
        <v>0</v>
      </c>
      <c r="AG102" s="5">
        <f t="shared" si="66"/>
        <v>0</v>
      </c>
      <c r="AH102" s="5">
        <f t="shared" si="66"/>
        <v>0</v>
      </c>
      <c r="AI102" s="5">
        <f t="shared" si="66"/>
        <v>0</v>
      </c>
      <c r="AJ102" s="5">
        <f t="shared" si="66"/>
        <v>0</v>
      </c>
      <c r="AK102" s="5">
        <f t="shared" si="66"/>
        <v>0</v>
      </c>
      <c r="AL102" s="5">
        <f t="shared" si="66"/>
        <v>0</v>
      </c>
      <c r="AM102" s="5">
        <f t="shared" si="66"/>
        <v>0</v>
      </c>
      <c r="AN102" s="5">
        <f t="shared" si="66"/>
        <v>0</v>
      </c>
      <c r="AO102" s="6">
        <f t="shared" si="66"/>
        <v>0</v>
      </c>
    </row>
    <row r="103" spans="1:41" x14ac:dyDescent="0.25">
      <c r="A103" s="48">
        <f>CHK!A103</f>
        <v>0</v>
      </c>
      <c r="B103" s="48">
        <f>CHK!B103</f>
        <v>0</v>
      </c>
      <c r="C103" s="48">
        <f>CHK!C103</f>
        <v>0</v>
      </c>
    </row>
    <row r="104" spans="1:41" ht="15.75" x14ac:dyDescent="0.25">
      <c r="A104" s="48">
        <f>CHK!A104</f>
        <v>0</v>
      </c>
      <c r="B104" s="48">
        <f>CHK!B104</f>
        <v>0</v>
      </c>
      <c r="C104" s="48">
        <f>CHK!C104</f>
        <v>0</v>
      </c>
      <c r="D104" s="18"/>
      <c r="E104" s="18" t="s">
        <v>40</v>
      </c>
    </row>
    <row r="105" spans="1:41" ht="15" customHeight="1" x14ac:dyDescent="0.25">
      <c r="A105" s="48">
        <f>CHK!A105</f>
        <v>0</v>
      </c>
      <c r="B105" s="48">
        <f>CHK!B105</f>
        <v>0</v>
      </c>
      <c r="C105" s="48">
        <f>CHK!C105</f>
        <v>0</v>
      </c>
      <c r="D105" s="88" t="str">
        <f>D86</f>
        <v>فئة المركبة</v>
      </c>
      <c r="E105" s="89" t="s">
        <v>41</v>
      </c>
      <c r="F105" s="77">
        <f>F$10</f>
        <v>43739</v>
      </c>
      <c r="G105" s="78"/>
      <c r="H105" s="79"/>
      <c r="I105" s="77">
        <f t="shared" ref="I105" si="67">I$10</f>
        <v>43770</v>
      </c>
      <c r="J105" s="78"/>
      <c r="K105" s="79"/>
      <c r="L105" s="77">
        <f t="shared" ref="L105" si="68">L$10</f>
        <v>43800</v>
      </c>
      <c r="M105" s="78"/>
      <c r="N105" s="79"/>
      <c r="O105" s="38">
        <f t="shared" ref="O105" si="69">O$10</f>
        <v>43556</v>
      </c>
      <c r="P105" s="39"/>
      <c r="Q105" s="40"/>
      <c r="R105" s="38">
        <f t="shared" ref="R105" si="70">R$10</f>
        <v>43586</v>
      </c>
      <c r="S105" s="39"/>
      <c r="T105" s="40"/>
      <c r="U105" s="38">
        <f t="shared" ref="U105" si="71">U$10</f>
        <v>43617</v>
      </c>
      <c r="V105" s="39"/>
      <c r="W105" s="40"/>
      <c r="X105" s="38">
        <f t="shared" ref="X105" si="72">X$10</f>
        <v>43647</v>
      </c>
      <c r="Y105" s="39"/>
      <c r="Z105" s="40"/>
      <c r="AA105" s="38">
        <f t="shared" ref="AA105" si="73">AA$10</f>
        <v>43678</v>
      </c>
      <c r="AB105" s="39"/>
      <c r="AC105" s="40"/>
      <c r="AD105" s="38">
        <f t="shared" ref="AD105" si="74">AD$10</f>
        <v>43709</v>
      </c>
      <c r="AE105" s="39"/>
      <c r="AF105" s="40"/>
      <c r="AG105" s="38">
        <f t="shared" ref="AG105" si="75">AG$10</f>
        <v>43739</v>
      </c>
      <c r="AH105" s="39"/>
      <c r="AI105" s="40"/>
      <c r="AJ105" s="38">
        <f t="shared" ref="AJ105" si="76">AJ$10</f>
        <v>43770</v>
      </c>
      <c r="AK105" s="39"/>
      <c r="AL105" s="40"/>
      <c r="AM105" s="38">
        <f t="shared" ref="AM105" si="77">AM$10</f>
        <v>43800</v>
      </c>
      <c r="AN105" s="39"/>
      <c r="AO105" s="40"/>
    </row>
    <row r="106" spans="1:41" ht="15.75" x14ac:dyDescent="0.25">
      <c r="A106" s="48">
        <f>CHK!A106</f>
        <v>0</v>
      </c>
      <c r="B106" s="48">
        <f>CHK!B106</f>
        <v>0</v>
      </c>
      <c r="C106" s="48">
        <f>CHK!C106</f>
        <v>0</v>
      </c>
      <c r="D106" s="90"/>
      <c r="E106" s="91"/>
      <c r="F106" s="41" t="s">
        <v>54</v>
      </c>
      <c r="G106" s="41" t="s">
        <v>55</v>
      </c>
      <c r="H106" s="41" t="s">
        <v>56</v>
      </c>
      <c r="I106" s="41" t="s">
        <v>54</v>
      </c>
      <c r="J106" s="41" t="s">
        <v>55</v>
      </c>
      <c r="K106" s="41" t="s">
        <v>56</v>
      </c>
      <c r="L106" s="41" t="s">
        <v>54</v>
      </c>
      <c r="M106" s="41" t="s">
        <v>55</v>
      </c>
      <c r="N106" s="41" t="s">
        <v>56</v>
      </c>
      <c r="O106" s="41" t="s">
        <v>54</v>
      </c>
      <c r="P106" s="41" t="s">
        <v>55</v>
      </c>
      <c r="Q106" s="41" t="s">
        <v>56</v>
      </c>
      <c r="R106" s="41" t="s">
        <v>54</v>
      </c>
      <c r="S106" s="41" t="s">
        <v>55</v>
      </c>
      <c r="T106" s="41" t="s">
        <v>56</v>
      </c>
      <c r="U106" s="41" t="s">
        <v>54</v>
      </c>
      <c r="V106" s="41" t="s">
        <v>55</v>
      </c>
      <c r="W106" s="41" t="s">
        <v>56</v>
      </c>
      <c r="X106" s="41" t="s">
        <v>54</v>
      </c>
      <c r="Y106" s="41" t="s">
        <v>55</v>
      </c>
      <c r="Z106" s="41" t="s">
        <v>56</v>
      </c>
      <c r="AA106" s="41" t="s">
        <v>54</v>
      </c>
      <c r="AB106" s="41" t="s">
        <v>55</v>
      </c>
      <c r="AC106" s="41" t="s">
        <v>56</v>
      </c>
      <c r="AD106" s="41" t="s">
        <v>54</v>
      </c>
      <c r="AE106" s="41" t="s">
        <v>55</v>
      </c>
      <c r="AF106" s="41" t="s">
        <v>56</v>
      </c>
      <c r="AG106" s="41" t="s">
        <v>54</v>
      </c>
      <c r="AH106" s="41" t="s">
        <v>55</v>
      </c>
      <c r="AI106" s="41" t="s">
        <v>56</v>
      </c>
      <c r="AJ106" s="41" t="s">
        <v>54</v>
      </c>
      <c r="AK106" s="41" t="s">
        <v>55</v>
      </c>
      <c r="AL106" s="41" t="s">
        <v>56</v>
      </c>
      <c r="AM106" s="41" t="s">
        <v>54</v>
      </c>
      <c r="AN106" s="41" t="s">
        <v>55</v>
      </c>
      <c r="AO106" s="42" t="s">
        <v>56</v>
      </c>
    </row>
    <row r="107" spans="1:41" ht="15.75" x14ac:dyDescent="0.25">
      <c r="A107" s="48">
        <f>CHK!A107</f>
        <v>0</v>
      </c>
      <c r="B107" s="48">
        <f>CHK!B107</f>
        <v>0</v>
      </c>
      <c r="C107" s="48" t="str">
        <f>CHK!C107</f>
        <v>OK</v>
      </c>
      <c r="D107" s="68">
        <v>1</v>
      </c>
      <c r="E107" s="69" t="s">
        <v>42</v>
      </c>
      <c r="F107" s="44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  <c r="AG107" s="45"/>
      <c r="AH107" s="45"/>
      <c r="AI107" s="45"/>
      <c r="AJ107" s="45"/>
      <c r="AK107" s="45"/>
      <c r="AL107" s="45"/>
      <c r="AM107" s="45"/>
      <c r="AN107" s="45"/>
      <c r="AO107" s="46"/>
    </row>
    <row r="108" spans="1:41" ht="15.75" x14ac:dyDescent="0.25">
      <c r="A108" s="48">
        <f>CHK!A108</f>
        <v>0</v>
      </c>
      <c r="B108" s="48">
        <f>CHK!B108</f>
        <v>0</v>
      </c>
      <c r="C108" s="48" t="str">
        <f>CHK!C108</f>
        <v>OK</v>
      </c>
      <c r="D108" s="68">
        <v>2</v>
      </c>
      <c r="E108" s="69" t="s">
        <v>43</v>
      </c>
      <c r="F108" s="44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  <c r="AG108" s="45"/>
      <c r="AH108" s="45"/>
      <c r="AI108" s="45"/>
      <c r="AJ108" s="45"/>
      <c r="AK108" s="45"/>
      <c r="AL108" s="45"/>
      <c r="AM108" s="45"/>
      <c r="AN108" s="45"/>
      <c r="AO108" s="46"/>
    </row>
    <row r="109" spans="1:41" ht="15.75" x14ac:dyDescent="0.25">
      <c r="A109" s="48">
        <f>CHK!A109</f>
        <v>0</v>
      </c>
      <c r="B109" s="48">
        <f>CHK!B109</f>
        <v>0</v>
      </c>
      <c r="C109" s="48" t="str">
        <f>CHK!C109</f>
        <v>OK</v>
      </c>
      <c r="D109" s="68"/>
      <c r="E109" s="69" t="s">
        <v>44</v>
      </c>
      <c r="F109" s="44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6"/>
    </row>
    <row r="110" spans="1:41" ht="15.75" x14ac:dyDescent="0.25">
      <c r="A110" s="48">
        <f>CHK!A110</f>
        <v>0</v>
      </c>
      <c r="B110" s="48">
        <f>CHK!B110</f>
        <v>0</v>
      </c>
      <c r="C110" s="48" t="str">
        <f>CHK!C110</f>
        <v>OK</v>
      </c>
      <c r="D110" s="68">
        <v>3</v>
      </c>
      <c r="E110" s="69" t="s">
        <v>45</v>
      </c>
      <c r="F110" s="44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6"/>
    </row>
    <row r="111" spans="1:41" ht="15.75" x14ac:dyDescent="0.25">
      <c r="A111" s="48">
        <f>CHK!A111</f>
        <v>0</v>
      </c>
      <c r="B111" s="48">
        <f>CHK!B111</f>
        <v>0</v>
      </c>
      <c r="C111" s="48" t="str">
        <f>CHK!C111</f>
        <v>OK</v>
      </c>
      <c r="D111" s="68"/>
      <c r="E111" s="69" t="s">
        <v>46</v>
      </c>
      <c r="F111" s="44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6"/>
    </row>
    <row r="112" spans="1:41" ht="15.75" x14ac:dyDescent="0.25">
      <c r="A112" s="48">
        <f>CHK!A112</f>
        <v>0</v>
      </c>
      <c r="B112" s="48">
        <f>CHK!B112</f>
        <v>0</v>
      </c>
      <c r="C112" s="48" t="str">
        <f>CHK!C112</f>
        <v>OK</v>
      </c>
      <c r="D112" s="68">
        <v>4</v>
      </c>
      <c r="E112" s="69" t="s">
        <v>24</v>
      </c>
      <c r="F112" s="44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6"/>
    </row>
    <row r="113" spans="1:41" ht="15.75" x14ac:dyDescent="0.25">
      <c r="A113" s="48">
        <f>CHK!A113</f>
        <v>0</v>
      </c>
      <c r="B113" s="48">
        <f>CHK!B113</f>
        <v>0</v>
      </c>
      <c r="C113" s="48" t="str">
        <f>CHK!C113</f>
        <v>OK</v>
      </c>
      <c r="D113" s="68"/>
      <c r="E113" s="69" t="s">
        <v>47</v>
      </c>
      <c r="F113" s="44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6"/>
    </row>
    <row r="114" spans="1:41" ht="15.75" x14ac:dyDescent="0.25">
      <c r="A114" s="48">
        <f>CHK!A114</f>
        <v>0</v>
      </c>
      <c r="B114" s="48">
        <f>CHK!B114</f>
        <v>0</v>
      </c>
      <c r="C114" s="48" t="str">
        <f>CHK!C114</f>
        <v>OK</v>
      </c>
      <c r="D114" s="68"/>
      <c r="E114" s="69" t="s">
        <v>48</v>
      </c>
      <c r="F114" s="44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6"/>
    </row>
    <row r="115" spans="1:41" ht="15.75" x14ac:dyDescent="0.25">
      <c r="A115" s="48">
        <f>CHK!A115</f>
        <v>0</v>
      </c>
      <c r="B115" s="48">
        <f>CHK!B115</f>
        <v>0</v>
      </c>
      <c r="C115" s="48" t="str">
        <f>CHK!C115</f>
        <v>OK</v>
      </c>
      <c r="D115" s="68"/>
      <c r="E115" s="69" t="s">
        <v>49</v>
      </c>
      <c r="F115" s="44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6"/>
    </row>
    <row r="116" spans="1:41" ht="15.75" x14ac:dyDescent="0.25">
      <c r="A116" s="48">
        <f>CHK!A116</f>
        <v>0</v>
      </c>
      <c r="B116" s="48">
        <f>CHK!B116</f>
        <v>0</v>
      </c>
      <c r="C116" s="48" t="str">
        <f>CHK!C116</f>
        <v>OK</v>
      </c>
      <c r="D116" s="68"/>
      <c r="E116" s="69" t="s">
        <v>50</v>
      </c>
      <c r="F116" s="44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6"/>
    </row>
    <row r="117" spans="1:41" ht="15.75" x14ac:dyDescent="0.25">
      <c r="A117" s="48">
        <f>CHK!A117</f>
        <v>0</v>
      </c>
      <c r="B117" s="48">
        <f>CHK!B117</f>
        <v>0</v>
      </c>
      <c r="C117" s="48" t="str">
        <f>CHK!C117</f>
        <v>OK</v>
      </c>
      <c r="D117" s="68"/>
      <c r="E117" s="69" t="s">
        <v>51</v>
      </c>
      <c r="F117" s="44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6"/>
    </row>
    <row r="118" spans="1:41" ht="15.75" x14ac:dyDescent="0.25">
      <c r="A118" s="48">
        <f>CHK!A118</f>
        <v>0</v>
      </c>
      <c r="B118" s="48">
        <f>CHK!B118</f>
        <v>0</v>
      </c>
      <c r="C118" s="48" t="str">
        <f>CHK!C118</f>
        <v>OK</v>
      </c>
      <c r="D118" s="68"/>
      <c r="E118" s="69" t="s">
        <v>52</v>
      </c>
      <c r="F118" s="44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  <c r="AG118" s="45"/>
      <c r="AH118" s="45"/>
      <c r="AI118" s="45"/>
      <c r="AJ118" s="45"/>
      <c r="AK118" s="45"/>
      <c r="AL118" s="45"/>
      <c r="AM118" s="45"/>
      <c r="AN118" s="45"/>
      <c r="AO118" s="46"/>
    </row>
    <row r="119" spans="1:41" ht="15.75" x14ac:dyDescent="0.25">
      <c r="A119" s="48">
        <f>CHK!A119</f>
        <v>0</v>
      </c>
      <c r="B119" s="48">
        <f>CHK!B119</f>
        <v>0</v>
      </c>
      <c r="C119" s="48" t="str">
        <f>CHK!C119</f>
        <v>OK</v>
      </c>
      <c r="D119" s="68">
        <v>5</v>
      </c>
      <c r="E119" s="69" t="s">
        <v>28</v>
      </c>
      <c r="F119" s="44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/>
      <c r="AM119" s="45"/>
      <c r="AN119" s="45"/>
      <c r="AO119" s="46"/>
    </row>
    <row r="120" spans="1:41" ht="15.75" x14ac:dyDescent="0.25">
      <c r="A120" s="48">
        <f>CHK!A120</f>
        <v>0</v>
      </c>
      <c r="B120" s="48">
        <f>CHK!B120</f>
        <v>0</v>
      </c>
      <c r="C120" s="48" t="str">
        <f>CHK!C120</f>
        <v>OK</v>
      </c>
      <c r="D120" s="68">
        <v>6</v>
      </c>
      <c r="E120" s="69" t="s">
        <v>53</v>
      </c>
      <c r="F120" s="44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/>
      <c r="AM120" s="45"/>
      <c r="AN120" s="45"/>
      <c r="AO120" s="46"/>
    </row>
    <row r="121" spans="1:41" ht="15.75" x14ac:dyDescent="0.25">
      <c r="A121" s="48">
        <f>CHK!A121</f>
        <v>0</v>
      </c>
      <c r="B121" s="48">
        <f>CHK!B121</f>
        <v>0</v>
      </c>
      <c r="C121" s="48">
        <f>CHK!C121</f>
        <v>0</v>
      </c>
      <c r="D121" s="69"/>
      <c r="E121" s="69" t="s">
        <v>57</v>
      </c>
      <c r="F121" s="4">
        <f>SUM(F107:F120)</f>
        <v>0</v>
      </c>
      <c r="G121" s="5">
        <f t="shared" ref="G121:AO121" si="78">SUM(G107:G120)</f>
        <v>0</v>
      </c>
      <c r="H121" s="5">
        <f t="shared" si="78"/>
        <v>0</v>
      </c>
      <c r="I121" s="5">
        <f t="shared" si="78"/>
        <v>0</v>
      </c>
      <c r="J121" s="5">
        <f t="shared" si="78"/>
        <v>0</v>
      </c>
      <c r="K121" s="5">
        <f t="shared" si="78"/>
        <v>0</v>
      </c>
      <c r="L121" s="5">
        <f t="shared" si="78"/>
        <v>0</v>
      </c>
      <c r="M121" s="5">
        <f t="shared" si="78"/>
        <v>0</v>
      </c>
      <c r="N121" s="5">
        <f t="shared" si="78"/>
        <v>0</v>
      </c>
      <c r="O121" s="5">
        <f t="shared" si="78"/>
        <v>0</v>
      </c>
      <c r="P121" s="5">
        <f t="shared" si="78"/>
        <v>0</v>
      </c>
      <c r="Q121" s="5">
        <f t="shared" si="78"/>
        <v>0</v>
      </c>
      <c r="R121" s="5">
        <f t="shared" si="78"/>
        <v>0</v>
      </c>
      <c r="S121" s="5">
        <f t="shared" si="78"/>
        <v>0</v>
      </c>
      <c r="T121" s="5">
        <f t="shared" si="78"/>
        <v>0</v>
      </c>
      <c r="U121" s="5">
        <f t="shared" si="78"/>
        <v>0</v>
      </c>
      <c r="V121" s="5">
        <f t="shared" si="78"/>
        <v>0</v>
      </c>
      <c r="W121" s="5">
        <f t="shared" si="78"/>
        <v>0</v>
      </c>
      <c r="X121" s="5">
        <f t="shared" si="78"/>
        <v>0</v>
      </c>
      <c r="Y121" s="5">
        <f t="shared" si="78"/>
        <v>0</v>
      </c>
      <c r="Z121" s="5">
        <f t="shared" si="78"/>
        <v>0</v>
      </c>
      <c r="AA121" s="5">
        <f t="shared" si="78"/>
        <v>0</v>
      </c>
      <c r="AB121" s="5">
        <f t="shared" si="78"/>
        <v>0</v>
      </c>
      <c r="AC121" s="5">
        <f t="shared" si="78"/>
        <v>0</v>
      </c>
      <c r="AD121" s="5">
        <f t="shared" si="78"/>
        <v>0</v>
      </c>
      <c r="AE121" s="5">
        <f t="shared" si="78"/>
        <v>0</v>
      </c>
      <c r="AF121" s="5">
        <f t="shared" si="78"/>
        <v>0</v>
      </c>
      <c r="AG121" s="5">
        <f t="shared" si="78"/>
        <v>0</v>
      </c>
      <c r="AH121" s="5">
        <f t="shared" si="78"/>
        <v>0</v>
      </c>
      <c r="AI121" s="5">
        <f t="shared" si="78"/>
        <v>0</v>
      </c>
      <c r="AJ121" s="5">
        <f t="shared" si="78"/>
        <v>0</v>
      </c>
      <c r="AK121" s="5">
        <f t="shared" si="78"/>
        <v>0</v>
      </c>
      <c r="AL121" s="5">
        <f t="shared" si="78"/>
        <v>0</v>
      </c>
      <c r="AM121" s="5">
        <f t="shared" si="78"/>
        <v>0</v>
      </c>
      <c r="AN121" s="5">
        <f t="shared" si="78"/>
        <v>0</v>
      </c>
      <c r="AO121" s="6">
        <f t="shared" si="78"/>
        <v>0</v>
      </c>
    </row>
    <row r="122" spans="1:41" x14ac:dyDescent="0.25">
      <c r="A122" s="48">
        <f>CHK!A122</f>
        <v>0</v>
      </c>
      <c r="B122" s="48">
        <f>CHK!B122</f>
        <v>0</v>
      </c>
      <c r="C122" s="48">
        <f>CHK!C122</f>
        <v>0</v>
      </c>
    </row>
    <row r="123" spans="1:41" ht="15.75" x14ac:dyDescent="0.25">
      <c r="A123" s="48">
        <f>CHK!A123</f>
        <v>0</v>
      </c>
      <c r="B123" s="48">
        <f>CHK!B123</f>
        <v>0</v>
      </c>
      <c r="C123" s="48">
        <f>CHK!C123</f>
        <v>0</v>
      </c>
      <c r="D123" s="18"/>
      <c r="E123" s="18" t="s">
        <v>37</v>
      </c>
    </row>
    <row r="124" spans="1:41" ht="15" customHeight="1" x14ac:dyDescent="0.25">
      <c r="A124" s="48">
        <f>CHK!A124</f>
        <v>0</v>
      </c>
      <c r="B124" s="48">
        <f>CHK!B124</f>
        <v>0</v>
      </c>
      <c r="C124" s="48">
        <f>CHK!C124</f>
        <v>0</v>
      </c>
      <c r="D124" s="88" t="str">
        <f>D105</f>
        <v>فئة المركبة</v>
      </c>
      <c r="E124" s="89" t="s">
        <v>41</v>
      </c>
      <c r="F124" s="77">
        <f>F$10</f>
        <v>43739</v>
      </c>
      <c r="G124" s="78"/>
      <c r="H124" s="79"/>
      <c r="I124" s="77">
        <f t="shared" ref="I124" si="79">I$10</f>
        <v>43770</v>
      </c>
      <c r="J124" s="78"/>
      <c r="K124" s="79"/>
      <c r="L124" s="77">
        <f t="shared" ref="L124" si="80">L$10</f>
        <v>43800</v>
      </c>
      <c r="M124" s="78"/>
      <c r="N124" s="79"/>
      <c r="O124" s="38">
        <f t="shared" ref="O124" si="81">O$10</f>
        <v>43556</v>
      </c>
      <c r="P124" s="39"/>
      <c r="Q124" s="40"/>
      <c r="R124" s="38">
        <f t="shared" ref="R124" si="82">R$10</f>
        <v>43586</v>
      </c>
      <c r="S124" s="39"/>
      <c r="T124" s="40"/>
      <c r="U124" s="38">
        <f t="shared" ref="U124" si="83">U$10</f>
        <v>43617</v>
      </c>
      <c r="V124" s="39"/>
      <c r="W124" s="40"/>
      <c r="X124" s="38">
        <f t="shared" ref="X124" si="84">X$10</f>
        <v>43647</v>
      </c>
      <c r="Y124" s="39"/>
      <c r="Z124" s="40"/>
      <c r="AA124" s="38">
        <f t="shared" ref="AA124" si="85">AA$10</f>
        <v>43678</v>
      </c>
      <c r="AB124" s="39"/>
      <c r="AC124" s="40"/>
      <c r="AD124" s="38">
        <f t="shared" ref="AD124" si="86">AD$10</f>
        <v>43709</v>
      </c>
      <c r="AE124" s="39"/>
      <c r="AF124" s="40"/>
      <c r="AG124" s="38">
        <f t="shared" ref="AG124" si="87">AG$10</f>
        <v>43739</v>
      </c>
      <c r="AH124" s="39"/>
      <c r="AI124" s="40"/>
      <c r="AJ124" s="38">
        <f t="shared" ref="AJ124" si="88">AJ$10</f>
        <v>43770</v>
      </c>
      <c r="AK124" s="39"/>
      <c r="AL124" s="40"/>
      <c r="AM124" s="38">
        <f t="shared" ref="AM124" si="89">AM$10</f>
        <v>43800</v>
      </c>
      <c r="AN124" s="39"/>
      <c r="AO124" s="40"/>
    </row>
    <row r="125" spans="1:41" ht="15.75" x14ac:dyDescent="0.25">
      <c r="A125" s="48">
        <f>CHK!A125</f>
        <v>0</v>
      </c>
      <c r="B125" s="48">
        <f>CHK!B125</f>
        <v>0</v>
      </c>
      <c r="C125" s="48">
        <f>CHK!C125</f>
        <v>0</v>
      </c>
      <c r="D125" s="90"/>
      <c r="E125" s="91"/>
      <c r="F125" s="41" t="s">
        <v>54</v>
      </c>
      <c r="G125" s="41" t="s">
        <v>55</v>
      </c>
      <c r="H125" s="41" t="s">
        <v>56</v>
      </c>
      <c r="I125" s="41" t="s">
        <v>54</v>
      </c>
      <c r="J125" s="41" t="s">
        <v>55</v>
      </c>
      <c r="K125" s="41" t="s">
        <v>56</v>
      </c>
      <c r="L125" s="41" t="s">
        <v>54</v>
      </c>
      <c r="M125" s="41" t="s">
        <v>55</v>
      </c>
      <c r="N125" s="41" t="s">
        <v>56</v>
      </c>
      <c r="O125" s="41" t="s">
        <v>54</v>
      </c>
      <c r="P125" s="41" t="s">
        <v>55</v>
      </c>
      <c r="Q125" s="41" t="s">
        <v>56</v>
      </c>
      <c r="R125" s="41" t="s">
        <v>54</v>
      </c>
      <c r="S125" s="41" t="s">
        <v>55</v>
      </c>
      <c r="T125" s="41" t="s">
        <v>56</v>
      </c>
      <c r="U125" s="41" t="s">
        <v>54</v>
      </c>
      <c r="V125" s="41" t="s">
        <v>55</v>
      </c>
      <c r="W125" s="41" t="s">
        <v>56</v>
      </c>
      <c r="X125" s="41" t="s">
        <v>54</v>
      </c>
      <c r="Y125" s="41" t="s">
        <v>55</v>
      </c>
      <c r="Z125" s="41" t="s">
        <v>56</v>
      </c>
      <c r="AA125" s="41" t="s">
        <v>54</v>
      </c>
      <c r="AB125" s="41" t="s">
        <v>55</v>
      </c>
      <c r="AC125" s="41" t="s">
        <v>56</v>
      </c>
      <c r="AD125" s="41" t="s">
        <v>54</v>
      </c>
      <c r="AE125" s="41" t="s">
        <v>55</v>
      </c>
      <c r="AF125" s="41" t="s">
        <v>56</v>
      </c>
      <c r="AG125" s="41" t="s">
        <v>54</v>
      </c>
      <c r="AH125" s="41" t="s">
        <v>55</v>
      </c>
      <c r="AI125" s="41" t="s">
        <v>56</v>
      </c>
      <c r="AJ125" s="41" t="s">
        <v>54</v>
      </c>
      <c r="AK125" s="41" t="s">
        <v>55</v>
      </c>
      <c r="AL125" s="41" t="s">
        <v>56</v>
      </c>
      <c r="AM125" s="41" t="s">
        <v>54</v>
      </c>
      <c r="AN125" s="41" t="s">
        <v>55</v>
      </c>
      <c r="AO125" s="42" t="s">
        <v>56</v>
      </c>
    </row>
    <row r="126" spans="1:41" ht="15.75" x14ac:dyDescent="0.25">
      <c r="A126" s="48">
        <f>CHK!A126</f>
        <v>0</v>
      </c>
      <c r="B126" s="48">
        <f>CHK!B126</f>
        <v>0</v>
      </c>
      <c r="C126" s="48" t="str">
        <f>CHK!C126</f>
        <v>OK</v>
      </c>
      <c r="D126" s="68">
        <v>1</v>
      </c>
      <c r="E126" s="69" t="s">
        <v>42</v>
      </c>
      <c r="F126" s="44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6"/>
    </row>
    <row r="127" spans="1:41" ht="15.75" x14ac:dyDescent="0.25">
      <c r="A127" s="48">
        <f>CHK!A127</f>
        <v>0</v>
      </c>
      <c r="B127" s="48">
        <f>CHK!B127</f>
        <v>0</v>
      </c>
      <c r="C127" s="48" t="str">
        <f>CHK!C127</f>
        <v>OK</v>
      </c>
      <c r="D127" s="68">
        <v>2</v>
      </c>
      <c r="E127" s="69" t="s">
        <v>43</v>
      </c>
      <c r="F127" s="44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6"/>
    </row>
    <row r="128" spans="1:41" ht="15.75" x14ac:dyDescent="0.25">
      <c r="A128" s="48">
        <f>CHK!A128</f>
        <v>0</v>
      </c>
      <c r="B128" s="48">
        <f>CHK!B128</f>
        <v>0</v>
      </c>
      <c r="C128" s="48" t="str">
        <f>CHK!C128</f>
        <v>OK</v>
      </c>
      <c r="D128" s="68"/>
      <c r="E128" s="69" t="s">
        <v>44</v>
      </c>
      <c r="F128" s="44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6"/>
    </row>
    <row r="129" spans="1:41" ht="15.75" x14ac:dyDescent="0.25">
      <c r="A129" s="48">
        <f>CHK!A129</f>
        <v>0</v>
      </c>
      <c r="B129" s="48">
        <f>CHK!B129</f>
        <v>0</v>
      </c>
      <c r="C129" s="48" t="str">
        <f>CHK!C129</f>
        <v>OK</v>
      </c>
      <c r="D129" s="68">
        <v>3</v>
      </c>
      <c r="E129" s="69" t="s">
        <v>45</v>
      </c>
      <c r="F129" s="44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6"/>
    </row>
    <row r="130" spans="1:41" ht="15.75" x14ac:dyDescent="0.25">
      <c r="A130" s="48">
        <f>CHK!A130</f>
        <v>0</v>
      </c>
      <c r="B130" s="48">
        <f>CHK!B130</f>
        <v>0</v>
      </c>
      <c r="C130" s="48" t="str">
        <f>CHK!C130</f>
        <v>OK</v>
      </c>
      <c r="D130" s="68"/>
      <c r="E130" s="69" t="s">
        <v>46</v>
      </c>
      <c r="F130" s="44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6"/>
    </row>
    <row r="131" spans="1:41" ht="15.75" x14ac:dyDescent="0.25">
      <c r="A131" s="48">
        <f>CHK!A131</f>
        <v>0</v>
      </c>
      <c r="B131" s="48">
        <f>CHK!B131</f>
        <v>0</v>
      </c>
      <c r="C131" s="48" t="str">
        <f>CHK!C131</f>
        <v>OK</v>
      </c>
      <c r="D131" s="68">
        <v>4</v>
      </c>
      <c r="E131" s="69" t="s">
        <v>24</v>
      </c>
      <c r="F131" s="44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6"/>
    </row>
    <row r="132" spans="1:41" ht="15.75" x14ac:dyDescent="0.25">
      <c r="A132" s="48">
        <f>CHK!A132</f>
        <v>0</v>
      </c>
      <c r="B132" s="48">
        <f>CHK!B132</f>
        <v>0</v>
      </c>
      <c r="C132" s="48" t="str">
        <f>CHK!C132</f>
        <v>OK</v>
      </c>
      <c r="D132" s="68"/>
      <c r="E132" s="69" t="s">
        <v>47</v>
      </c>
      <c r="F132" s="44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6"/>
    </row>
    <row r="133" spans="1:41" ht="15.75" x14ac:dyDescent="0.25">
      <c r="A133" s="48">
        <f>CHK!A133</f>
        <v>0</v>
      </c>
      <c r="B133" s="48">
        <f>CHK!B133</f>
        <v>0</v>
      </c>
      <c r="C133" s="48" t="str">
        <f>CHK!C133</f>
        <v>OK</v>
      </c>
      <c r="D133" s="68"/>
      <c r="E133" s="69" t="s">
        <v>48</v>
      </c>
      <c r="F133" s="44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6"/>
    </row>
    <row r="134" spans="1:41" ht="15.75" x14ac:dyDescent="0.25">
      <c r="A134" s="48">
        <f>CHK!A134</f>
        <v>0</v>
      </c>
      <c r="B134" s="48">
        <f>CHK!B134</f>
        <v>0</v>
      </c>
      <c r="C134" s="48" t="str">
        <f>CHK!C134</f>
        <v>OK</v>
      </c>
      <c r="D134" s="68"/>
      <c r="E134" s="69" t="s">
        <v>49</v>
      </c>
      <c r="F134" s="44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6"/>
    </row>
    <row r="135" spans="1:41" ht="15.75" x14ac:dyDescent="0.25">
      <c r="A135" s="48">
        <f>CHK!A135</f>
        <v>0</v>
      </c>
      <c r="B135" s="48">
        <f>CHK!B135</f>
        <v>0</v>
      </c>
      <c r="C135" s="48" t="str">
        <f>CHK!C135</f>
        <v>OK</v>
      </c>
      <c r="D135" s="68"/>
      <c r="E135" s="69" t="s">
        <v>50</v>
      </c>
      <c r="F135" s="44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6"/>
    </row>
    <row r="136" spans="1:41" ht="15.75" x14ac:dyDescent="0.25">
      <c r="A136" s="48">
        <f>CHK!A136</f>
        <v>0</v>
      </c>
      <c r="B136" s="48">
        <f>CHK!B136</f>
        <v>0</v>
      </c>
      <c r="C136" s="48" t="str">
        <f>CHK!C136</f>
        <v>OK</v>
      </c>
      <c r="D136" s="68"/>
      <c r="E136" s="69" t="s">
        <v>51</v>
      </c>
      <c r="F136" s="44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6"/>
    </row>
    <row r="137" spans="1:41" ht="15.75" x14ac:dyDescent="0.25">
      <c r="A137" s="48">
        <f>CHK!A137</f>
        <v>0</v>
      </c>
      <c r="B137" s="48">
        <f>CHK!B137</f>
        <v>0</v>
      </c>
      <c r="C137" s="48" t="str">
        <f>CHK!C137</f>
        <v>OK</v>
      </c>
      <c r="D137" s="68"/>
      <c r="E137" s="69" t="s">
        <v>52</v>
      </c>
      <c r="F137" s="44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  <c r="AG137" s="45"/>
      <c r="AH137" s="45"/>
      <c r="AI137" s="45"/>
      <c r="AJ137" s="45"/>
      <c r="AK137" s="45"/>
      <c r="AL137" s="45"/>
      <c r="AM137" s="45"/>
      <c r="AN137" s="45"/>
      <c r="AO137" s="46"/>
    </row>
    <row r="138" spans="1:41" ht="15.75" x14ac:dyDescent="0.25">
      <c r="A138" s="48">
        <f>CHK!A138</f>
        <v>0</v>
      </c>
      <c r="B138" s="48">
        <f>CHK!B138</f>
        <v>0</v>
      </c>
      <c r="C138" s="48" t="str">
        <f>CHK!C138</f>
        <v>OK</v>
      </c>
      <c r="D138" s="68">
        <v>5</v>
      </c>
      <c r="E138" s="69" t="s">
        <v>28</v>
      </c>
      <c r="F138" s="44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6"/>
    </row>
    <row r="139" spans="1:41" ht="15.75" x14ac:dyDescent="0.25">
      <c r="A139" s="48">
        <f>CHK!A139</f>
        <v>0</v>
      </c>
      <c r="B139" s="48">
        <f>CHK!B139</f>
        <v>0</v>
      </c>
      <c r="C139" s="48" t="str">
        <f>CHK!C139</f>
        <v>OK</v>
      </c>
      <c r="D139" s="68">
        <v>6</v>
      </c>
      <c r="E139" s="69" t="s">
        <v>53</v>
      </c>
      <c r="F139" s="44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6"/>
    </row>
    <row r="140" spans="1:41" ht="15.75" x14ac:dyDescent="0.25">
      <c r="A140" s="48">
        <f>CHK!A140</f>
        <v>0</v>
      </c>
      <c r="B140" s="48">
        <f>CHK!B140</f>
        <v>0</v>
      </c>
      <c r="C140" s="48">
        <f>CHK!C140</f>
        <v>0</v>
      </c>
      <c r="D140" s="69"/>
      <c r="E140" s="69" t="s">
        <v>57</v>
      </c>
      <c r="F140" s="4">
        <f>SUM(F126:F139)</f>
        <v>0</v>
      </c>
      <c r="G140" s="5">
        <f t="shared" ref="G140:AO140" si="90">SUM(G126:G139)</f>
        <v>0</v>
      </c>
      <c r="H140" s="5">
        <f t="shared" si="90"/>
        <v>0</v>
      </c>
      <c r="I140" s="5">
        <f t="shared" si="90"/>
        <v>0</v>
      </c>
      <c r="J140" s="5">
        <f t="shared" si="90"/>
        <v>0</v>
      </c>
      <c r="K140" s="5">
        <f t="shared" si="90"/>
        <v>0</v>
      </c>
      <c r="L140" s="5">
        <f t="shared" si="90"/>
        <v>0</v>
      </c>
      <c r="M140" s="5">
        <f t="shared" si="90"/>
        <v>0</v>
      </c>
      <c r="N140" s="5">
        <f t="shared" si="90"/>
        <v>0</v>
      </c>
      <c r="O140" s="5">
        <f t="shared" si="90"/>
        <v>0</v>
      </c>
      <c r="P140" s="5">
        <f t="shared" si="90"/>
        <v>0</v>
      </c>
      <c r="Q140" s="5">
        <f t="shared" si="90"/>
        <v>0</v>
      </c>
      <c r="R140" s="5">
        <f t="shared" si="90"/>
        <v>0</v>
      </c>
      <c r="S140" s="5">
        <f t="shared" si="90"/>
        <v>0</v>
      </c>
      <c r="T140" s="5">
        <f t="shared" si="90"/>
        <v>0</v>
      </c>
      <c r="U140" s="5">
        <f t="shared" si="90"/>
        <v>0</v>
      </c>
      <c r="V140" s="5">
        <f t="shared" si="90"/>
        <v>0</v>
      </c>
      <c r="W140" s="5">
        <f t="shared" si="90"/>
        <v>0</v>
      </c>
      <c r="X140" s="5">
        <f t="shared" si="90"/>
        <v>0</v>
      </c>
      <c r="Y140" s="5">
        <f t="shared" si="90"/>
        <v>0</v>
      </c>
      <c r="Z140" s="5">
        <f t="shared" si="90"/>
        <v>0</v>
      </c>
      <c r="AA140" s="5">
        <f t="shared" si="90"/>
        <v>0</v>
      </c>
      <c r="AB140" s="5">
        <f t="shared" si="90"/>
        <v>0</v>
      </c>
      <c r="AC140" s="5">
        <f t="shared" si="90"/>
        <v>0</v>
      </c>
      <c r="AD140" s="5">
        <f t="shared" si="90"/>
        <v>0</v>
      </c>
      <c r="AE140" s="5">
        <f t="shared" si="90"/>
        <v>0</v>
      </c>
      <c r="AF140" s="5">
        <f t="shared" si="90"/>
        <v>0</v>
      </c>
      <c r="AG140" s="5">
        <f t="shared" si="90"/>
        <v>0</v>
      </c>
      <c r="AH140" s="5">
        <f t="shared" si="90"/>
        <v>0</v>
      </c>
      <c r="AI140" s="5">
        <f t="shared" si="90"/>
        <v>0</v>
      </c>
      <c r="AJ140" s="5">
        <f t="shared" si="90"/>
        <v>0</v>
      </c>
      <c r="AK140" s="5">
        <f t="shared" si="90"/>
        <v>0</v>
      </c>
      <c r="AL140" s="5">
        <f t="shared" si="90"/>
        <v>0</v>
      </c>
      <c r="AM140" s="5">
        <f t="shared" si="90"/>
        <v>0</v>
      </c>
      <c r="AN140" s="5">
        <f t="shared" si="90"/>
        <v>0</v>
      </c>
      <c r="AO140" s="6">
        <f t="shared" si="90"/>
        <v>0</v>
      </c>
    </row>
    <row r="141" spans="1:41" x14ac:dyDescent="0.25">
      <c r="A141" s="48">
        <f>CHK!A141</f>
        <v>0</v>
      </c>
      <c r="B141" s="48">
        <f>CHK!B141</f>
        <v>0</v>
      </c>
      <c r="C141" s="48">
        <f>CHK!C141</f>
        <v>0</v>
      </c>
    </row>
    <row r="142" spans="1:41" ht="15.75" x14ac:dyDescent="0.25">
      <c r="A142" s="48">
        <f>CHK!A142</f>
        <v>0</v>
      </c>
      <c r="B142" s="48">
        <f>CHK!B142</f>
        <v>0</v>
      </c>
      <c r="C142" s="48">
        <f>CHK!C142</f>
        <v>0</v>
      </c>
      <c r="D142" s="18"/>
      <c r="E142" s="18" t="s">
        <v>38</v>
      </c>
    </row>
    <row r="143" spans="1:41" ht="15" customHeight="1" x14ac:dyDescent="0.25">
      <c r="A143" s="48">
        <f>CHK!A143</f>
        <v>0</v>
      </c>
      <c r="B143" s="48">
        <f>CHK!B143</f>
        <v>0</v>
      </c>
      <c r="C143" s="48">
        <f>CHK!C143</f>
        <v>0</v>
      </c>
      <c r="D143" s="88" t="str">
        <f>D124</f>
        <v>فئة المركبة</v>
      </c>
      <c r="E143" s="89" t="s">
        <v>41</v>
      </c>
      <c r="F143" s="77">
        <f>F$10</f>
        <v>43739</v>
      </c>
      <c r="G143" s="78"/>
      <c r="H143" s="79"/>
      <c r="I143" s="77">
        <f t="shared" ref="I143" si="91">I$10</f>
        <v>43770</v>
      </c>
      <c r="J143" s="78"/>
      <c r="K143" s="79"/>
      <c r="L143" s="77">
        <f t="shared" ref="L143" si="92">L$10</f>
        <v>43800</v>
      </c>
      <c r="M143" s="78"/>
      <c r="N143" s="79"/>
      <c r="O143" s="38">
        <f t="shared" ref="O143" si="93">O$10</f>
        <v>43556</v>
      </c>
      <c r="P143" s="39"/>
      <c r="Q143" s="40"/>
      <c r="R143" s="38">
        <f t="shared" ref="R143" si="94">R$10</f>
        <v>43586</v>
      </c>
      <c r="S143" s="39"/>
      <c r="T143" s="40"/>
      <c r="U143" s="38">
        <f t="shared" ref="U143" si="95">U$10</f>
        <v>43617</v>
      </c>
      <c r="V143" s="39"/>
      <c r="W143" s="40"/>
      <c r="X143" s="38">
        <f t="shared" ref="X143" si="96">X$10</f>
        <v>43647</v>
      </c>
      <c r="Y143" s="39"/>
      <c r="Z143" s="40"/>
      <c r="AA143" s="38">
        <f t="shared" ref="AA143" si="97">AA$10</f>
        <v>43678</v>
      </c>
      <c r="AB143" s="39"/>
      <c r="AC143" s="40"/>
      <c r="AD143" s="38">
        <f t="shared" ref="AD143" si="98">AD$10</f>
        <v>43709</v>
      </c>
      <c r="AE143" s="39"/>
      <c r="AF143" s="40"/>
      <c r="AG143" s="38">
        <f t="shared" ref="AG143" si="99">AG$10</f>
        <v>43739</v>
      </c>
      <c r="AH143" s="39"/>
      <c r="AI143" s="40"/>
      <c r="AJ143" s="38">
        <f t="shared" ref="AJ143" si="100">AJ$10</f>
        <v>43770</v>
      </c>
      <c r="AK143" s="39"/>
      <c r="AL143" s="40"/>
      <c r="AM143" s="38">
        <f t="shared" ref="AM143" si="101">AM$10</f>
        <v>43800</v>
      </c>
      <c r="AN143" s="39"/>
      <c r="AO143" s="40"/>
    </row>
    <row r="144" spans="1:41" ht="15.75" x14ac:dyDescent="0.25">
      <c r="A144" s="48">
        <f>CHK!A144</f>
        <v>0</v>
      </c>
      <c r="B144" s="48">
        <f>CHK!B144</f>
        <v>0</v>
      </c>
      <c r="C144" s="48">
        <f>CHK!C144</f>
        <v>0</v>
      </c>
      <c r="D144" s="90"/>
      <c r="E144" s="91"/>
      <c r="F144" s="41" t="s">
        <v>54</v>
      </c>
      <c r="G144" s="41" t="s">
        <v>55</v>
      </c>
      <c r="H144" s="41" t="s">
        <v>56</v>
      </c>
      <c r="I144" s="41" t="s">
        <v>54</v>
      </c>
      <c r="J144" s="41" t="s">
        <v>55</v>
      </c>
      <c r="K144" s="41" t="s">
        <v>56</v>
      </c>
      <c r="L144" s="41" t="s">
        <v>54</v>
      </c>
      <c r="M144" s="41" t="s">
        <v>55</v>
      </c>
      <c r="N144" s="41" t="s">
        <v>56</v>
      </c>
      <c r="O144" s="41" t="s">
        <v>54</v>
      </c>
      <c r="P144" s="41" t="s">
        <v>55</v>
      </c>
      <c r="Q144" s="41" t="s">
        <v>56</v>
      </c>
      <c r="R144" s="41" t="s">
        <v>54</v>
      </c>
      <c r="S144" s="41" t="s">
        <v>55</v>
      </c>
      <c r="T144" s="41" t="s">
        <v>56</v>
      </c>
      <c r="U144" s="41" t="s">
        <v>54</v>
      </c>
      <c r="V144" s="41" t="s">
        <v>55</v>
      </c>
      <c r="W144" s="41" t="s">
        <v>56</v>
      </c>
      <c r="X144" s="41" t="s">
        <v>54</v>
      </c>
      <c r="Y144" s="41" t="s">
        <v>55</v>
      </c>
      <c r="Z144" s="41" t="s">
        <v>56</v>
      </c>
      <c r="AA144" s="41" t="s">
        <v>54</v>
      </c>
      <c r="AB144" s="41" t="s">
        <v>55</v>
      </c>
      <c r="AC144" s="41" t="s">
        <v>56</v>
      </c>
      <c r="AD144" s="41" t="s">
        <v>54</v>
      </c>
      <c r="AE144" s="41" t="s">
        <v>55</v>
      </c>
      <c r="AF144" s="41" t="s">
        <v>56</v>
      </c>
      <c r="AG144" s="41" t="s">
        <v>54</v>
      </c>
      <c r="AH144" s="41" t="s">
        <v>55</v>
      </c>
      <c r="AI144" s="41" t="s">
        <v>56</v>
      </c>
      <c r="AJ144" s="41" t="s">
        <v>54</v>
      </c>
      <c r="AK144" s="41" t="s">
        <v>55</v>
      </c>
      <c r="AL144" s="41" t="s">
        <v>56</v>
      </c>
      <c r="AM144" s="41" t="s">
        <v>54</v>
      </c>
      <c r="AN144" s="41" t="s">
        <v>55</v>
      </c>
      <c r="AO144" s="42" t="s">
        <v>56</v>
      </c>
    </row>
    <row r="145" spans="1:41" ht="15.75" x14ac:dyDescent="0.25">
      <c r="A145" s="48">
        <f>CHK!A145</f>
        <v>0</v>
      </c>
      <c r="B145" s="48">
        <f>CHK!B145</f>
        <v>0</v>
      </c>
      <c r="C145" s="48" t="str">
        <f>CHK!C145</f>
        <v>OK</v>
      </c>
      <c r="D145" s="68">
        <v>1</v>
      </c>
      <c r="E145" s="69" t="s">
        <v>42</v>
      </c>
      <c r="F145" s="44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6"/>
    </row>
    <row r="146" spans="1:41" ht="15.75" x14ac:dyDescent="0.25">
      <c r="A146" s="48">
        <f>CHK!A146</f>
        <v>0</v>
      </c>
      <c r="B146" s="48">
        <f>CHK!B146</f>
        <v>0</v>
      </c>
      <c r="C146" s="48" t="str">
        <f>CHK!C146</f>
        <v>OK</v>
      </c>
      <c r="D146" s="68">
        <v>2</v>
      </c>
      <c r="E146" s="69" t="s">
        <v>43</v>
      </c>
      <c r="F146" s="44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6"/>
    </row>
    <row r="147" spans="1:41" ht="15.75" x14ac:dyDescent="0.25">
      <c r="A147" s="48">
        <f>CHK!A147</f>
        <v>0</v>
      </c>
      <c r="B147" s="48">
        <f>CHK!B147</f>
        <v>0</v>
      </c>
      <c r="C147" s="48" t="str">
        <f>CHK!C147</f>
        <v>OK</v>
      </c>
      <c r="D147" s="68"/>
      <c r="E147" s="69" t="s">
        <v>44</v>
      </c>
      <c r="F147" s="44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6"/>
    </row>
    <row r="148" spans="1:41" ht="15.75" x14ac:dyDescent="0.25">
      <c r="A148" s="48">
        <f>CHK!A148</f>
        <v>0</v>
      </c>
      <c r="B148" s="48">
        <f>CHK!B148</f>
        <v>0</v>
      </c>
      <c r="C148" s="48" t="str">
        <f>CHK!C148</f>
        <v>OK</v>
      </c>
      <c r="D148" s="68">
        <v>3</v>
      </c>
      <c r="E148" s="69" t="s">
        <v>45</v>
      </c>
      <c r="F148" s="44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6"/>
    </row>
    <row r="149" spans="1:41" ht="15.75" x14ac:dyDescent="0.25">
      <c r="A149" s="48">
        <f>CHK!A149</f>
        <v>0</v>
      </c>
      <c r="B149" s="48">
        <f>CHK!B149</f>
        <v>0</v>
      </c>
      <c r="C149" s="48" t="str">
        <f>CHK!C149</f>
        <v>OK</v>
      </c>
      <c r="D149" s="68"/>
      <c r="E149" s="69" t="s">
        <v>46</v>
      </c>
      <c r="F149" s="44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6"/>
    </row>
    <row r="150" spans="1:41" ht="15.75" x14ac:dyDescent="0.25">
      <c r="A150" s="48">
        <f>CHK!A150</f>
        <v>0</v>
      </c>
      <c r="B150" s="48">
        <f>CHK!B150</f>
        <v>0</v>
      </c>
      <c r="C150" s="48" t="str">
        <f>CHK!C150</f>
        <v>OK</v>
      </c>
      <c r="D150" s="68">
        <v>4</v>
      </c>
      <c r="E150" s="69" t="s">
        <v>24</v>
      </c>
      <c r="F150" s="44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6"/>
    </row>
    <row r="151" spans="1:41" ht="15.75" x14ac:dyDescent="0.25">
      <c r="A151" s="48">
        <f>CHK!A151</f>
        <v>0</v>
      </c>
      <c r="B151" s="48">
        <f>CHK!B151</f>
        <v>0</v>
      </c>
      <c r="C151" s="48" t="str">
        <f>CHK!C151</f>
        <v>OK</v>
      </c>
      <c r="D151" s="68"/>
      <c r="E151" s="69" t="s">
        <v>47</v>
      </c>
      <c r="F151" s="44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6"/>
    </row>
    <row r="152" spans="1:41" ht="15.75" x14ac:dyDescent="0.25">
      <c r="A152" s="48">
        <f>CHK!A152</f>
        <v>0</v>
      </c>
      <c r="B152" s="48">
        <f>CHK!B152</f>
        <v>0</v>
      </c>
      <c r="C152" s="48" t="str">
        <f>CHK!C152</f>
        <v>OK</v>
      </c>
      <c r="D152" s="68"/>
      <c r="E152" s="69" t="s">
        <v>48</v>
      </c>
      <c r="F152" s="44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6"/>
    </row>
    <row r="153" spans="1:41" ht="15.75" x14ac:dyDescent="0.25">
      <c r="A153" s="48">
        <f>CHK!A153</f>
        <v>0</v>
      </c>
      <c r="B153" s="48">
        <f>CHK!B153</f>
        <v>0</v>
      </c>
      <c r="C153" s="48" t="str">
        <f>CHK!C153</f>
        <v>OK</v>
      </c>
      <c r="D153" s="68"/>
      <c r="E153" s="69" t="s">
        <v>49</v>
      </c>
      <c r="F153" s="44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6"/>
    </row>
    <row r="154" spans="1:41" ht="15.75" x14ac:dyDescent="0.25">
      <c r="A154" s="48">
        <f>CHK!A154</f>
        <v>0</v>
      </c>
      <c r="B154" s="48">
        <f>CHK!B154</f>
        <v>0</v>
      </c>
      <c r="C154" s="48" t="str">
        <f>CHK!C154</f>
        <v>OK</v>
      </c>
      <c r="D154" s="68"/>
      <c r="E154" s="69" t="s">
        <v>50</v>
      </c>
      <c r="F154" s="44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6"/>
    </row>
    <row r="155" spans="1:41" ht="15.75" x14ac:dyDescent="0.25">
      <c r="A155" s="48">
        <f>CHK!A155</f>
        <v>0</v>
      </c>
      <c r="B155" s="48">
        <f>CHK!B155</f>
        <v>0</v>
      </c>
      <c r="C155" s="48" t="str">
        <f>CHK!C155</f>
        <v>OK</v>
      </c>
      <c r="D155" s="68"/>
      <c r="E155" s="69" t="s">
        <v>51</v>
      </c>
      <c r="F155" s="44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6"/>
    </row>
    <row r="156" spans="1:41" ht="15.75" x14ac:dyDescent="0.25">
      <c r="A156" s="48">
        <f>CHK!A156</f>
        <v>0</v>
      </c>
      <c r="B156" s="48">
        <f>CHK!B156</f>
        <v>0</v>
      </c>
      <c r="C156" s="48" t="str">
        <f>CHK!C156</f>
        <v>OK</v>
      </c>
      <c r="D156" s="68"/>
      <c r="E156" s="69" t="s">
        <v>52</v>
      </c>
      <c r="F156" s="44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6"/>
    </row>
    <row r="157" spans="1:41" ht="15.75" x14ac:dyDescent="0.25">
      <c r="A157" s="48">
        <f>CHK!A157</f>
        <v>0</v>
      </c>
      <c r="B157" s="48">
        <f>CHK!B157</f>
        <v>0</v>
      </c>
      <c r="C157" s="48" t="str">
        <f>CHK!C157</f>
        <v>OK</v>
      </c>
      <c r="D157" s="68">
        <v>5</v>
      </c>
      <c r="E157" s="69" t="s">
        <v>28</v>
      </c>
      <c r="F157" s="44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6"/>
    </row>
    <row r="158" spans="1:41" ht="15.75" x14ac:dyDescent="0.25">
      <c r="A158" s="48">
        <f>CHK!A158</f>
        <v>0</v>
      </c>
      <c r="B158" s="48">
        <f>CHK!B158</f>
        <v>0</v>
      </c>
      <c r="C158" s="48" t="str">
        <f>CHK!C158</f>
        <v>OK</v>
      </c>
      <c r="D158" s="68">
        <v>6</v>
      </c>
      <c r="E158" s="69" t="s">
        <v>53</v>
      </c>
      <c r="F158" s="44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6"/>
    </row>
    <row r="159" spans="1:41" ht="15.75" x14ac:dyDescent="0.25">
      <c r="A159" s="48">
        <f>CHK!A159</f>
        <v>0</v>
      </c>
      <c r="B159" s="48">
        <f>CHK!B159</f>
        <v>0</v>
      </c>
      <c r="C159" s="48">
        <f>CHK!C159</f>
        <v>0</v>
      </c>
      <c r="D159" s="69"/>
      <c r="E159" s="69" t="s">
        <v>57</v>
      </c>
      <c r="F159" s="4">
        <f>SUM(F145:F158)</f>
        <v>0</v>
      </c>
      <c r="G159" s="5">
        <f t="shared" ref="G159:AO159" si="102">SUM(G145:G158)</f>
        <v>0</v>
      </c>
      <c r="H159" s="5">
        <f t="shared" si="102"/>
        <v>0</v>
      </c>
      <c r="I159" s="5">
        <f t="shared" si="102"/>
        <v>0</v>
      </c>
      <c r="J159" s="5">
        <f t="shared" si="102"/>
        <v>0</v>
      </c>
      <c r="K159" s="5">
        <f t="shared" si="102"/>
        <v>0</v>
      </c>
      <c r="L159" s="5">
        <f t="shared" si="102"/>
        <v>0</v>
      </c>
      <c r="M159" s="5">
        <f t="shared" si="102"/>
        <v>0</v>
      </c>
      <c r="N159" s="5">
        <f t="shared" si="102"/>
        <v>0</v>
      </c>
      <c r="O159" s="5">
        <f t="shared" si="102"/>
        <v>0</v>
      </c>
      <c r="P159" s="5">
        <f t="shared" si="102"/>
        <v>0</v>
      </c>
      <c r="Q159" s="5">
        <f t="shared" si="102"/>
        <v>0</v>
      </c>
      <c r="R159" s="5">
        <f t="shared" si="102"/>
        <v>0</v>
      </c>
      <c r="S159" s="5">
        <f t="shared" si="102"/>
        <v>0</v>
      </c>
      <c r="T159" s="5">
        <f t="shared" si="102"/>
        <v>0</v>
      </c>
      <c r="U159" s="5">
        <f t="shared" si="102"/>
        <v>0</v>
      </c>
      <c r="V159" s="5">
        <f t="shared" si="102"/>
        <v>0</v>
      </c>
      <c r="W159" s="5">
        <f t="shared" si="102"/>
        <v>0</v>
      </c>
      <c r="X159" s="5">
        <f t="shared" si="102"/>
        <v>0</v>
      </c>
      <c r="Y159" s="5">
        <f t="shared" si="102"/>
        <v>0</v>
      </c>
      <c r="Z159" s="5">
        <f t="shared" si="102"/>
        <v>0</v>
      </c>
      <c r="AA159" s="5">
        <f t="shared" si="102"/>
        <v>0</v>
      </c>
      <c r="AB159" s="5">
        <f t="shared" si="102"/>
        <v>0</v>
      </c>
      <c r="AC159" s="5">
        <f t="shared" si="102"/>
        <v>0</v>
      </c>
      <c r="AD159" s="5">
        <f t="shared" si="102"/>
        <v>0</v>
      </c>
      <c r="AE159" s="5">
        <f t="shared" si="102"/>
        <v>0</v>
      </c>
      <c r="AF159" s="5">
        <f t="shared" si="102"/>
        <v>0</v>
      </c>
      <c r="AG159" s="5">
        <f t="shared" si="102"/>
        <v>0</v>
      </c>
      <c r="AH159" s="5">
        <f t="shared" si="102"/>
        <v>0</v>
      </c>
      <c r="AI159" s="5">
        <f t="shared" si="102"/>
        <v>0</v>
      </c>
      <c r="AJ159" s="5">
        <f t="shared" si="102"/>
        <v>0</v>
      </c>
      <c r="AK159" s="5">
        <f t="shared" si="102"/>
        <v>0</v>
      </c>
      <c r="AL159" s="5">
        <f t="shared" si="102"/>
        <v>0</v>
      </c>
      <c r="AM159" s="5">
        <f t="shared" si="102"/>
        <v>0</v>
      </c>
      <c r="AN159" s="5">
        <f t="shared" si="102"/>
        <v>0</v>
      </c>
      <c r="AO159" s="6">
        <f t="shared" si="102"/>
        <v>0</v>
      </c>
    </row>
    <row r="160" spans="1:41" x14ac:dyDescent="0.25">
      <c r="A160" s="48">
        <f>CHK!A160</f>
        <v>0</v>
      </c>
      <c r="B160" s="48">
        <f>CHK!B160</f>
        <v>0</v>
      </c>
      <c r="C160" s="48">
        <f>CHK!C160</f>
        <v>0</v>
      </c>
    </row>
    <row r="161" spans="1:41" ht="15.75" x14ac:dyDescent="0.25">
      <c r="A161" s="48">
        <f>CHK!A161</f>
        <v>0</v>
      </c>
      <c r="B161" s="48">
        <f>CHK!B161</f>
        <v>0</v>
      </c>
      <c r="C161" s="48">
        <f>CHK!C161</f>
        <v>0</v>
      </c>
      <c r="D161" s="18"/>
      <c r="E161" s="18" t="s">
        <v>39</v>
      </c>
    </row>
    <row r="162" spans="1:41" ht="15" customHeight="1" x14ac:dyDescent="0.25">
      <c r="A162" s="48">
        <f>CHK!A162</f>
        <v>0</v>
      </c>
      <c r="B162" s="48">
        <f>CHK!B162</f>
        <v>0</v>
      </c>
      <c r="C162" s="48">
        <f>CHK!C162</f>
        <v>0</v>
      </c>
      <c r="D162" s="88" t="str">
        <f>D143</f>
        <v>فئة المركبة</v>
      </c>
      <c r="E162" s="89" t="s">
        <v>41</v>
      </c>
      <c r="F162" s="77">
        <f>F$10</f>
        <v>43739</v>
      </c>
      <c r="G162" s="78"/>
      <c r="H162" s="79"/>
      <c r="I162" s="77">
        <f t="shared" ref="I162" si="103">I$10</f>
        <v>43770</v>
      </c>
      <c r="J162" s="78"/>
      <c r="K162" s="79"/>
      <c r="L162" s="77">
        <f t="shared" ref="L162" si="104">L$10</f>
        <v>43800</v>
      </c>
      <c r="M162" s="78"/>
      <c r="N162" s="79"/>
      <c r="O162" s="38">
        <f t="shared" ref="O162" si="105">O$10</f>
        <v>43556</v>
      </c>
      <c r="P162" s="39"/>
      <c r="Q162" s="40"/>
      <c r="R162" s="38">
        <f t="shared" ref="R162" si="106">R$10</f>
        <v>43586</v>
      </c>
      <c r="S162" s="39"/>
      <c r="T162" s="40"/>
      <c r="U162" s="38">
        <f t="shared" ref="U162" si="107">U$10</f>
        <v>43617</v>
      </c>
      <c r="V162" s="39"/>
      <c r="W162" s="40"/>
      <c r="X162" s="38">
        <f t="shared" ref="X162" si="108">X$10</f>
        <v>43647</v>
      </c>
      <c r="Y162" s="39"/>
      <c r="Z162" s="40"/>
      <c r="AA162" s="38">
        <f t="shared" ref="AA162" si="109">AA$10</f>
        <v>43678</v>
      </c>
      <c r="AB162" s="39"/>
      <c r="AC162" s="40"/>
      <c r="AD162" s="38">
        <f t="shared" ref="AD162" si="110">AD$10</f>
        <v>43709</v>
      </c>
      <c r="AE162" s="39"/>
      <c r="AF162" s="40"/>
      <c r="AG162" s="38">
        <f t="shared" ref="AG162" si="111">AG$10</f>
        <v>43739</v>
      </c>
      <c r="AH162" s="39"/>
      <c r="AI162" s="40"/>
      <c r="AJ162" s="38">
        <f t="shared" ref="AJ162" si="112">AJ$10</f>
        <v>43770</v>
      </c>
      <c r="AK162" s="39"/>
      <c r="AL162" s="40"/>
      <c r="AM162" s="38">
        <f t="shared" ref="AM162" si="113">AM$10</f>
        <v>43800</v>
      </c>
      <c r="AN162" s="39"/>
      <c r="AO162" s="40"/>
    </row>
    <row r="163" spans="1:41" ht="15.75" x14ac:dyDescent="0.25">
      <c r="A163" s="48">
        <f>CHK!A163</f>
        <v>0</v>
      </c>
      <c r="B163" s="48">
        <f>CHK!B163</f>
        <v>0</v>
      </c>
      <c r="C163" s="48">
        <f>CHK!C163</f>
        <v>0</v>
      </c>
      <c r="D163" s="90"/>
      <c r="E163" s="91"/>
      <c r="F163" s="41" t="s">
        <v>54</v>
      </c>
      <c r="G163" s="41" t="s">
        <v>55</v>
      </c>
      <c r="H163" s="41" t="s">
        <v>56</v>
      </c>
      <c r="I163" s="41" t="s">
        <v>54</v>
      </c>
      <c r="J163" s="41" t="s">
        <v>55</v>
      </c>
      <c r="K163" s="41" t="s">
        <v>56</v>
      </c>
      <c r="L163" s="41" t="s">
        <v>54</v>
      </c>
      <c r="M163" s="41" t="s">
        <v>55</v>
      </c>
      <c r="N163" s="41" t="s">
        <v>56</v>
      </c>
      <c r="O163" s="41" t="s">
        <v>54</v>
      </c>
      <c r="P163" s="41" t="s">
        <v>55</v>
      </c>
      <c r="Q163" s="41" t="s">
        <v>56</v>
      </c>
      <c r="R163" s="41" t="s">
        <v>54</v>
      </c>
      <c r="S163" s="41" t="s">
        <v>55</v>
      </c>
      <c r="T163" s="41" t="s">
        <v>56</v>
      </c>
      <c r="U163" s="41" t="s">
        <v>54</v>
      </c>
      <c r="V163" s="41" t="s">
        <v>55</v>
      </c>
      <c r="W163" s="41" t="s">
        <v>56</v>
      </c>
      <c r="X163" s="41" t="s">
        <v>54</v>
      </c>
      <c r="Y163" s="41" t="s">
        <v>55</v>
      </c>
      <c r="Z163" s="41" t="s">
        <v>56</v>
      </c>
      <c r="AA163" s="41" t="s">
        <v>54</v>
      </c>
      <c r="AB163" s="41" t="s">
        <v>55</v>
      </c>
      <c r="AC163" s="41" t="s">
        <v>56</v>
      </c>
      <c r="AD163" s="41" t="s">
        <v>54</v>
      </c>
      <c r="AE163" s="41" t="s">
        <v>55</v>
      </c>
      <c r="AF163" s="41" t="s">
        <v>56</v>
      </c>
      <c r="AG163" s="41" t="s">
        <v>54</v>
      </c>
      <c r="AH163" s="41" t="s">
        <v>55</v>
      </c>
      <c r="AI163" s="41" t="s">
        <v>56</v>
      </c>
      <c r="AJ163" s="41" t="s">
        <v>54</v>
      </c>
      <c r="AK163" s="41" t="s">
        <v>55</v>
      </c>
      <c r="AL163" s="41" t="s">
        <v>56</v>
      </c>
      <c r="AM163" s="41" t="s">
        <v>54</v>
      </c>
      <c r="AN163" s="41" t="s">
        <v>55</v>
      </c>
      <c r="AO163" s="42" t="s">
        <v>56</v>
      </c>
    </row>
    <row r="164" spans="1:41" ht="15.75" x14ac:dyDescent="0.25">
      <c r="A164" s="48">
        <f>CHK!A164</f>
        <v>0</v>
      </c>
      <c r="B164" s="48">
        <f>CHK!B164</f>
        <v>0</v>
      </c>
      <c r="C164" s="48" t="str">
        <f>CHK!C164</f>
        <v>OK</v>
      </c>
      <c r="D164" s="68">
        <v>1</v>
      </c>
      <c r="E164" s="69" t="s">
        <v>42</v>
      </c>
      <c r="F164" s="44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6"/>
    </row>
    <row r="165" spans="1:41" ht="15.75" x14ac:dyDescent="0.25">
      <c r="A165" s="48">
        <f>CHK!A165</f>
        <v>0</v>
      </c>
      <c r="B165" s="48">
        <f>CHK!B165</f>
        <v>0</v>
      </c>
      <c r="C165" s="48" t="str">
        <f>CHK!C165</f>
        <v>OK</v>
      </c>
      <c r="D165" s="68">
        <v>2</v>
      </c>
      <c r="E165" s="69" t="s">
        <v>43</v>
      </c>
      <c r="F165" s="44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6"/>
    </row>
    <row r="166" spans="1:41" ht="15.75" x14ac:dyDescent="0.25">
      <c r="A166" s="48">
        <f>CHK!A166</f>
        <v>0</v>
      </c>
      <c r="B166" s="48">
        <f>CHK!B166</f>
        <v>0</v>
      </c>
      <c r="C166" s="48" t="str">
        <f>CHK!C166</f>
        <v>OK</v>
      </c>
      <c r="D166" s="68"/>
      <c r="E166" s="69" t="s">
        <v>44</v>
      </c>
      <c r="F166" s="44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6"/>
    </row>
    <row r="167" spans="1:41" ht="15.75" x14ac:dyDescent="0.25">
      <c r="A167" s="48">
        <f>CHK!A167</f>
        <v>0</v>
      </c>
      <c r="B167" s="48">
        <f>CHK!B167</f>
        <v>0</v>
      </c>
      <c r="C167" s="48" t="str">
        <f>CHK!C167</f>
        <v>OK</v>
      </c>
      <c r="D167" s="68">
        <v>3</v>
      </c>
      <c r="E167" s="69" t="s">
        <v>45</v>
      </c>
      <c r="F167" s="44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6"/>
    </row>
    <row r="168" spans="1:41" ht="15.75" x14ac:dyDescent="0.25">
      <c r="A168" s="48">
        <f>CHK!A168</f>
        <v>0</v>
      </c>
      <c r="B168" s="48">
        <f>CHK!B168</f>
        <v>0</v>
      </c>
      <c r="C168" s="48" t="str">
        <f>CHK!C168</f>
        <v>OK</v>
      </c>
      <c r="D168" s="68"/>
      <c r="E168" s="69" t="s">
        <v>46</v>
      </c>
      <c r="F168" s="44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6"/>
    </row>
    <row r="169" spans="1:41" ht="15.75" x14ac:dyDescent="0.25">
      <c r="A169" s="48">
        <f>CHK!A169</f>
        <v>0</v>
      </c>
      <c r="B169" s="48">
        <f>CHK!B169</f>
        <v>0</v>
      </c>
      <c r="C169" s="48" t="str">
        <f>CHK!C169</f>
        <v>OK</v>
      </c>
      <c r="D169" s="68">
        <v>4</v>
      </c>
      <c r="E169" s="69" t="s">
        <v>24</v>
      </c>
      <c r="F169" s="44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6"/>
    </row>
    <row r="170" spans="1:41" ht="15.75" x14ac:dyDescent="0.25">
      <c r="A170" s="48">
        <f>CHK!A170</f>
        <v>0</v>
      </c>
      <c r="B170" s="48">
        <f>CHK!B170</f>
        <v>0</v>
      </c>
      <c r="C170" s="48" t="str">
        <f>CHK!C170</f>
        <v>OK</v>
      </c>
      <c r="D170" s="68"/>
      <c r="E170" s="69" t="s">
        <v>47</v>
      </c>
      <c r="F170" s="44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6"/>
    </row>
    <row r="171" spans="1:41" ht="15.75" x14ac:dyDescent="0.25">
      <c r="A171" s="48">
        <f>CHK!A171</f>
        <v>0</v>
      </c>
      <c r="B171" s="48">
        <f>CHK!B171</f>
        <v>0</v>
      </c>
      <c r="C171" s="48" t="str">
        <f>CHK!C171</f>
        <v>OK</v>
      </c>
      <c r="D171" s="68"/>
      <c r="E171" s="69" t="s">
        <v>48</v>
      </c>
      <c r="F171" s="44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  <c r="AG171" s="45"/>
      <c r="AH171" s="45"/>
      <c r="AI171" s="45"/>
      <c r="AJ171" s="45"/>
      <c r="AK171" s="45"/>
      <c r="AL171" s="45"/>
      <c r="AM171" s="45"/>
      <c r="AN171" s="45"/>
      <c r="AO171" s="46"/>
    </row>
    <row r="172" spans="1:41" ht="15.75" x14ac:dyDescent="0.25">
      <c r="A172" s="48">
        <f>CHK!A172</f>
        <v>0</v>
      </c>
      <c r="B172" s="48">
        <f>CHK!B172</f>
        <v>0</v>
      </c>
      <c r="C172" s="48" t="str">
        <f>CHK!C172</f>
        <v>OK</v>
      </c>
      <c r="D172" s="68"/>
      <c r="E172" s="69" t="s">
        <v>49</v>
      </c>
      <c r="F172" s="44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  <c r="AG172" s="45"/>
      <c r="AH172" s="45"/>
      <c r="AI172" s="45"/>
      <c r="AJ172" s="45"/>
      <c r="AK172" s="45"/>
      <c r="AL172" s="45"/>
      <c r="AM172" s="45"/>
      <c r="AN172" s="45"/>
      <c r="AO172" s="46"/>
    </row>
    <row r="173" spans="1:41" ht="15.75" x14ac:dyDescent="0.25">
      <c r="A173" s="48">
        <f>CHK!A173</f>
        <v>0</v>
      </c>
      <c r="B173" s="48">
        <f>CHK!B173</f>
        <v>0</v>
      </c>
      <c r="C173" s="48" t="str">
        <f>CHK!C173</f>
        <v>OK</v>
      </c>
      <c r="D173" s="68"/>
      <c r="E173" s="69" t="s">
        <v>50</v>
      </c>
      <c r="F173" s="44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6"/>
    </row>
    <row r="174" spans="1:41" ht="15.75" x14ac:dyDescent="0.25">
      <c r="A174" s="48">
        <f>CHK!A174</f>
        <v>0</v>
      </c>
      <c r="B174" s="48">
        <f>CHK!B174</f>
        <v>0</v>
      </c>
      <c r="C174" s="48" t="str">
        <f>CHK!C174</f>
        <v>OK</v>
      </c>
      <c r="D174" s="68"/>
      <c r="E174" s="69" t="s">
        <v>51</v>
      </c>
      <c r="F174" s="44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6"/>
    </row>
    <row r="175" spans="1:41" ht="15.75" x14ac:dyDescent="0.25">
      <c r="A175" s="48">
        <f>CHK!A175</f>
        <v>0</v>
      </c>
      <c r="B175" s="48">
        <f>CHK!B175</f>
        <v>0</v>
      </c>
      <c r="C175" s="48" t="str">
        <f>CHK!C175</f>
        <v>OK</v>
      </c>
      <c r="D175" s="68"/>
      <c r="E175" s="69" t="s">
        <v>52</v>
      </c>
      <c r="F175" s="44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6"/>
    </row>
    <row r="176" spans="1:41" ht="15.75" x14ac:dyDescent="0.25">
      <c r="A176" s="48">
        <f>CHK!A176</f>
        <v>0</v>
      </c>
      <c r="B176" s="48">
        <f>CHK!B176</f>
        <v>0</v>
      </c>
      <c r="C176" s="48" t="str">
        <f>CHK!C176</f>
        <v>OK</v>
      </c>
      <c r="D176" s="68">
        <v>5</v>
      </c>
      <c r="E176" s="69" t="s">
        <v>28</v>
      </c>
      <c r="F176" s="44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6"/>
    </row>
    <row r="177" spans="1:41" ht="15.75" x14ac:dyDescent="0.25">
      <c r="A177" s="48">
        <f>CHK!A177</f>
        <v>0</v>
      </c>
      <c r="B177" s="48">
        <f>CHK!B177</f>
        <v>0</v>
      </c>
      <c r="C177" s="48" t="str">
        <f>CHK!C177</f>
        <v>OK</v>
      </c>
      <c r="D177" s="68">
        <v>6</v>
      </c>
      <c r="E177" s="69" t="s">
        <v>53</v>
      </c>
      <c r="F177" s="44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6"/>
    </row>
    <row r="178" spans="1:41" ht="15.75" x14ac:dyDescent="0.25">
      <c r="A178" s="48">
        <f>CHK!A178</f>
        <v>0</v>
      </c>
      <c r="B178" s="48">
        <f>CHK!B178</f>
        <v>0</v>
      </c>
      <c r="C178" s="48">
        <f>CHK!C178</f>
        <v>0</v>
      </c>
      <c r="D178" s="69"/>
      <c r="E178" s="69" t="s">
        <v>57</v>
      </c>
      <c r="F178" s="4">
        <f>SUM(F164:F177)</f>
        <v>0</v>
      </c>
      <c r="G178" s="5">
        <f t="shared" ref="G178:AO178" si="114">SUM(G164:G177)</f>
        <v>0</v>
      </c>
      <c r="H178" s="5">
        <f t="shared" si="114"/>
        <v>0</v>
      </c>
      <c r="I178" s="5">
        <f t="shared" si="114"/>
        <v>0</v>
      </c>
      <c r="J178" s="5">
        <f t="shared" si="114"/>
        <v>0</v>
      </c>
      <c r="K178" s="5">
        <f t="shared" si="114"/>
        <v>0</v>
      </c>
      <c r="L178" s="5">
        <f t="shared" si="114"/>
        <v>0</v>
      </c>
      <c r="M178" s="5">
        <f t="shared" si="114"/>
        <v>0</v>
      </c>
      <c r="N178" s="5">
        <f t="shared" si="114"/>
        <v>0</v>
      </c>
      <c r="O178" s="5">
        <f t="shared" si="114"/>
        <v>0</v>
      </c>
      <c r="P178" s="5">
        <f t="shared" si="114"/>
        <v>0</v>
      </c>
      <c r="Q178" s="5">
        <f t="shared" si="114"/>
        <v>0</v>
      </c>
      <c r="R178" s="5">
        <f t="shared" si="114"/>
        <v>0</v>
      </c>
      <c r="S178" s="5">
        <f t="shared" si="114"/>
        <v>0</v>
      </c>
      <c r="T178" s="5">
        <f t="shared" si="114"/>
        <v>0</v>
      </c>
      <c r="U178" s="5">
        <f t="shared" si="114"/>
        <v>0</v>
      </c>
      <c r="V178" s="5">
        <f t="shared" si="114"/>
        <v>0</v>
      </c>
      <c r="W178" s="5">
        <f t="shared" si="114"/>
        <v>0</v>
      </c>
      <c r="X178" s="5">
        <f t="shared" si="114"/>
        <v>0</v>
      </c>
      <c r="Y178" s="5">
        <f t="shared" si="114"/>
        <v>0</v>
      </c>
      <c r="Z178" s="5">
        <f t="shared" si="114"/>
        <v>0</v>
      </c>
      <c r="AA178" s="5">
        <f t="shared" si="114"/>
        <v>0</v>
      </c>
      <c r="AB178" s="5">
        <f t="shared" si="114"/>
        <v>0</v>
      </c>
      <c r="AC178" s="5">
        <f t="shared" si="114"/>
        <v>0</v>
      </c>
      <c r="AD178" s="5">
        <f t="shared" si="114"/>
        <v>0</v>
      </c>
      <c r="AE178" s="5">
        <f t="shared" si="114"/>
        <v>0</v>
      </c>
      <c r="AF178" s="5">
        <f t="shared" si="114"/>
        <v>0</v>
      </c>
      <c r="AG178" s="5">
        <f t="shared" si="114"/>
        <v>0</v>
      </c>
      <c r="AH178" s="5">
        <f t="shared" si="114"/>
        <v>0</v>
      </c>
      <c r="AI178" s="5">
        <f t="shared" si="114"/>
        <v>0</v>
      </c>
      <c r="AJ178" s="5">
        <f t="shared" si="114"/>
        <v>0</v>
      </c>
      <c r="AK178" s="5">
        <f t="shared" si="114"/>
        <v>0</v>
      </c>
      <c r="AL178" s="5">
        <f t="shared" si="114"/>
        <v>0</v>
      </c>
      <c r="AM178" s="5">
        <f t="shared" si="114"/>
        <v>0</v>
      </c>
      <c r="AN178" s="5">
        <f t="shared" si="114"/>
        <v>0</v>
      </c>
      <c r="AO178" s="6">
        <f t="shared" si="114"/>
        <v>0</v>
      </c>
    </row>
    <row r="179" spans="1:41" x14ac:dyDescent="0.25">
      <c r="A179" s="48">
        <f>CHK!A179</f>
        <v>0</v>
      </c>
      <c r="B179" s="48">
        <f>CHK!B179</f>
        <v>0</v>
      </c>
      <c r="C179" s="48">
        <f>CHK!C179</f>
        <v>0</v>
      </c>
    </row>
    <row r="180" spans="1:41" ht="15.75" x14ac:dyDescent="0.25">
      <c r="A180" s="48">
        <f>CHK!A180</f>
        <v>0</v>
      </c>
      <c r="B180" s="48">
        <f>CHK!B180</f>
        <v>0</v>
      </c>
      <c r="C180" s="48">
        <f>CHK!C180</f>
        <v>0</v>
      </c>
      <c r="D180" s="18"/>
      <c r="E180" s="18" t="str">
        <f>TPL!D405</f>
        <v>Online purchase</v>
      </c>
    </row>
    <row r="181" spans="1:41" ht="15" customHeight="1" x14ac:dyDescent="0.25">
      <c r="A181" s="48">
        <f>CHK!A181</f>
        <v>0</v>
      </c>
      <c r="B181" s="48">
        <f>CHK!B181</f>
        <v>0</v>
      </c>
      <c r="C181" s="48">
        <f>CHK!C181</f>
        <v>0</v>
      </c>
      <c r="D181" s="88" t="str">
        <f>D162</f>
        <v>فئة المركبة</v>
      </c>
      <c r="E181" s="89" t="s">
        <v>41</v>
      </c>
      <c r="F181" s="77">
        <f>F$10</f>
        <v>43739</v>
      </c>
      <c r="G181" s="78"/>
      <c r="H181" s="79"/>
      <c r="I181" s="77">
        <f t="shared" ref="I181" si="115">I$10</f>
        <v>43770</v>
      </c>
      <c r="J181" s="78"/>
      <c r="K181" s="79"/>
      <c r="L181" s="77">
        <f t="shared" ref="L181" si="116">L$10</f>
        <v>43800</v>
      </c>
      <c r="M181" s="78"/>
      <c r="N181" s="79"/>
      <c r="O181" s="38">
        <f t="shared" ref="O181" si="117">O$10</f>
        <v>43556</v>
      </c>
      <c r="P181" s="39"/>
      <c r="Q181" s="40"/>
      <c r="R181" s="38">
        <f t="shared" ref="R181" si="118">R$10</f>
        <v>43586</v>
      </c>
      <c r="S181" s="39"/>
      <c r="T181" s="40"/>
      <c r="U181" s="38">
        <f t="shared" ref="U181" si="119">U$10</f>
        <v>43617</v>
      </c>
      <c r="V181" s="39"/>
      <c r="W181" s="40"/>
      <c r="X181" s="38">
        <f t="shared" ref="X181" si="120">X$10</f>
        <v>43647</v>
      </c>
      <c r="Y181" s="39"/>
      <c r="Z181" s="40"/>
      <c r="AA181" s="38">
        <f t="shared" ref="AA181" si="121">AA$10</f>
        <v>43678</v>
      </c>
      <c r="AB181" s="39"/>
      <c r="AC181" s="40"/>
      <c r="AD181" s="38">
        <f t="shared" ref="AD181" si="122">AD$10</f>
        <v>43709</v>
      </c>
      <c r="AE181" s="39"/>
      <c r="AF181" s="40"/>
      <c r="AG181" s="38">
        <f t="shared" ref="AG181" si="123">AG$10</f>
        <v>43739</v>
      </c>
      <c r="AH181" s="39"/>
      <c r="AI181" s="40"/>
      <c r="AJ181" s="38">
        <f t="shared" ref="AJ181" si="124">AJ$10</f>
        <v>43770</v>
      </c>
      <c r="AK181" s="39"/>
      <c r="AL181" s="40"/>
      <c r="AM181" s="38">
        <f t="shared" ref="AM181" si="125">AM$10</f>
        <v>43800</v>
      </c>
      <c r="AN181" s="39"/>
      <c r="AO181" s="40"/>
    </row>
    <row r="182" spans="1:41" ht="15.75" x14ac:dyDescent="0.25">
      <c r="A182" s="48">
        <f>CHK!A182</f>
        <v>0</v>
      </c>
      <c r="B182" s="48">
        <f>CHK!B182</f>
        <v>0</v>
      </c>
      <c r="C182" s="48">
        <f>CHK!C182</f>
        <v>0</v>
      </c>
      <c r="D182" s="90"/>
      <c r="E182" s="91"/>
      <c r="F182" s="41" t="s">
        <v>54</v>
      </c>
      <c r="G182" s="41" t="s">
        <v>55</v>
      </c>
      <c r="H182" s="41" t="s">
        <v>56</v>
      </c>
      <c r="I182" s="41" t="s">
        <v>54</v>
      </c>
      <c r="J182" s="41" t="s">
        <v>55</v>
      </c>
      <c r="K182" s="41" t="s">
        <v>56</v>
      </c>
      <c r="L182" s="41" t="s">
        <v>54</v>
      </c>
      <c r="M182" s="41" t="s">
        <v>55</v>
      </c>
      <c r="N182" s="41" t="s">
        <v>56</v>
      </c>
      <c r="O182" s="41" t="s">
        <v>54</v>
      </c>
      <c r="P182" s="41" t="s">
        <v>55</v>
      </c>
      <c r="Q182" s="41" t="s">
        <v>56</v>
      </c>
      <c r="R182" s="41" t="s">
        <v>54</v>
      </c>
      <c r="S182" s="41" t="s">
        <v>55</v>
      </c>
      <c r="T182" s="41" t="s">
        <v>56</v>
      </c>
      <c r="U182" s="41" t="s">
        <v>54</v>
      </c>
      <c r="V182" s="41" t="s">
        <v>55</v>
      </c>
      <c r="W182" s="41" t="s">
        <v>56</v>
      </c>
      <c r="X182" s="41" t="s">
        <v>54</v>
      </c>
      <c r="Y182" s="41" t="s">
        <v>55</v>
      </c>
      <c r="Z182" s="41" t="s">
        <v>56</v>
      </c>
      <c r="AA182" s="41" t="s">
        <v>54</v>
      </c>
      <c r="AB182" s="41" t="s">
        <v>55</v>
      </c>
      <c r="AC182" s="41" t="s">
        <v>56</v>
      </c>
      <c r="AD182" s="41" t="s">
        <v>54</v>
      </c>
      <c r="AE182" s="41" t="s">
        <v>55</v>
      </c>
      <c r="AF182" s="41" t="s">
        <v>56</v>
      </c>
      <c r="AG182" s="41" t="s">
        <v>54</v>
      </c>
      <c r="AH182" s="41" t="s">
        <v>55</v>
      </c>
      <c r="AI182" s="41" t="s">
        <v>56</v>
      </c>
      <c r="AJ182" s="41" t="s">
        <v>54</v>
      </c>
      <c r="AK182" s="41" t="s">
        <v>55</v>
      </c>
      <c r="AL182" s="41" t="s">
        <v>56</v>
      </c>
      <c r="AM182" s="41" t="s">
        <v>54</v>
      </c>
      <c r="AN182" s="41" t="s">
        <v>55</v>
      </c>
      <c r="AO182" s="42" t="s">
        <v>56</v>
      </c>
    </row>
    <row r="183" spans="1:41" ht="15.75" x14ac:dyDescent="0.25">
      <c r="A183" s="48">
        <f>CHK!A183</f>
        <v>0</v>
      </c>
      <c r="B183" s="48">
        <f>CHK!B183</f>
        <v>0</v>
      </c>
      <c r="C183" s="48" t="str">
        <f>CHK!C183</f>
        <v>OK</v>
      </c>
      <c r="D183" s="68">
        <v>1</v>
      </c>
      <c r="E183" s="69" t="s">
        <v>42</v>
      </c>
      <c r="F183" s="44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  <c r="AG183" s="45"/>
      <c r="AH183" s="45"/>
      <c r="AI183" s="45"/>
      <c r="AJ183" s="45"/>
      <c r="AK183" s="45"/>
      <c r="AL183" s="45"/>
      <c r="AM183" s="45"/>
      <c r="AN183" s="45"/>
      <c r="AO183" s="46"/>
    </row>
    <row r="184" spans="1:41" ht="15.75" x14ac:dyDescent="0.25">
      <c r="A184" s="48">
        <f>CHK!A184</f>
        <v>0</v>
      </c>
      <c r="B184" s="48">
        <f>CHK!B184</f>
        <v>0</v>
      </c>
      <c r="C184" s="48" t="str">
        <f>CHK!C184</f>
        <v>OK</v>
      </c>
      <c r="D184" s="68">
        <v>2</v>
      </c>
      <c r="E184" s="69" t="s">
        <v>43</v>
      </c>
      <c r="F184" s="44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  <c r="AG184" s="45"/>
      <c r="AH184" s="45"/>
      <c r="AI184" s="45"/>
      <c r="AJ184" s="45"/>
      <c r="AK184" s="45"/>
      <c r="AL184" s="45"/>
      <c r="AM184" s="45"/>
      <c r="AN184" s="45"/>
      <c r="AO184" s="46"/>
    </row>
    <row r="185" spans="1:41" ht="15.75" x14ac:dyDescent="0.25">
      <c r="A185" s="48">
        <f>CHK!A185</f>
        <v>0</v>
      </c>
      <c r="B185" s="48">
        <f>CHK!B185</f>
        <v>0</v>
      </c>
      <c r="C185" s="48" t="str">
        <f>CHK!C185</f>
        <v>OK</v>
      </c>
      <c r="D185" s="68"/>
      <c r="E185" s="69" t="s">
        <v>44</v>
      </c>
      <c r="F185" s="44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  <c r="AG185" s="45"/>
      <c r="AH185" s="45"/>
      <c r="AI185" s="45"/>
      <c r="AJ185" s="45"/>
      <c r="AK185" s="45"/>
      <c r="AL185" s="45"/>
      <c r="AM185" s="45"/>
      <c r="AN185" s="45"/>
      <c r="AO185" s="46"/>
    </row>
    <row r="186" spans="1:41" ht="15.75" x14ac:dyDescent="0.25">
      <c r="A186" s="48">
        <f>CHK!A186</f>
        <v>0</v>
      </c>
      <c r="B186" s="48">
        <f>CHK!B186</f>
        <v>0</v>
      </c>
      <c r="C186" s="48" t="str">
        <f>CHK!C186</f>
        <v>OK</v>
      </c>
      <c r="D186" s="68">
        <v>3</v>
      </c>
      <c r="E186" s="69" t="s">
        <v>45</v>
      </c>
      <c r="F186" s="44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6"/>
    </row>
    <row r="187" spans="1:41" ht="15.75" x14ac:dyDescent="0.25">
      <c r="A187" s="48">
        <f>CHK!A187</f>
        <v>0</v>
      </c>
      <c r="B187" s="48">
        <f>CHK!B187</f>
        <v>0</v>
      </c>
      <c r="C187" s="48" t="str">
        <f>CHK!C187</f>
        <v>OK</v>
      </c>
      <c r="D187" s="68"/>
      <c r="E187" s="69" t="s">
        <v>46</v>
      </c>
      <c r="F187" s="44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  <c r="AG187" s="45"/>
      <c r="AH187" s="45"/>
      <c r="AI187" s="45"/>
      <c r="AJ187" s="45"/>
      <c r="AK187" s="45"/>
      <c r="AL187" s="45"/>
      <c r="AM187" s="45"/>
      <c r="AN187" s="45"/>
      <c r="AO187" s="46"/>
    </row>
    <row r="188" spans="1:41" ht="15.75" x14ac:dyDescent="0.25">
      <c r="A188" s="48">
        <f>CHK!A188</f>
        <v>0</v>
      </c>
      <c r="B188" s="48">
        <f>CHK!B188</f>
        <v>0</v>
      </c>
      <c r="C188" s="48" t="str">
        <f>CHK!C188</f>
        <v>OK</v>
      </c>
      <c r="D188" s="68">
        <v>4</v>
      </c>
      <c r="E188" s="69" t="s">
        <v>24</v>
      </c>
      <c r="F188" s="44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  <c r="AG188" s="45"/>
      <c r="AH188" s="45"/>
      <c r="AI188" s="45"/>
      <c r="AJ188" s="45"/>
      <c r="AK188" s="45"/>
      <c r="AL188" s="45"/>
      <c r="AM188" s="45"/>
      <c r="AN188" s="45"/>
      <c r="AO188" s="46"/>
    </row>
    <row r="189" spans="1:41" ht="15.75" x14ac:dyDescent="0.25">
      <c r="A189" s="48">
        <f>CHK!A189</f>
        <v>0</v>
      </c>
      <c r="B189" s="48">
        <f>CHK!B189</f>
        <v>0</v>
      </c>
      <c r="C189" s="48" t="str">
        <f>CHK!C189</f>
        <v>OK</v>
      </c>
      <c r="D189" s="68"/>
      <c r="E189" s="69" t="s">
        <v>47</v>
      </c>
      <c r="F189" s="44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6"/>
    </row>
    <row r="190" spans="1:41" ht="15.75" x14ac:dyDescent="0.25">
      <c r="A190" s="48">
        <f>CHK!A190</f>
        <v>0</v>
      </c>
      <c r="B190" s="48">
        <f>CHK!B190</f>
        <v>0</v>
      </c>
      <c r="C190" s="48" t="str">
        <f>CHK!C190</f>
        <v>OK</v>
      </c>
      <c r="D190" s="68"/>
      <c r="E190" s="69" t="s">
        <v>48</v>
      </c>
      <c r="F190" s="44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6"/>
    </row>
    <row r="191" spans="1:41" ht="15.75" x14ac:dyDescent="0.25">
      <c r="A191" s="48">
        <f>CHK!A191</f>
        <v>0</v>
      </c>
      <c r="B191" s="48">
        <f>CHK!B191</f>
        <v>0</v>
      </c>
      <c r="C191" s="48" t="str">
        <f>CHK!C191</f>
        <v>OK</v>
      </c>
      <c r="D191" s="68"/>
      <c r="E191" s="69" t="s">
        <v>49</v>
      </c>
      <c r="F191" s="44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6"/>
    </row>
    <row r="192" spans="1:41" ht="15.75" x14ac:dyDescent="0.25">
      <c r="A192" s="48">
        <f>CHK!A192</f>
        <v>0</v>
      </c>
      <c r="B192" s="48">
        <f>CHK!B192</f>
        <v>0</v>
      </c>
      <c r="C192" s="48" t="str">
        <f>CHK!C192</f>
        <v>OK</v>
      </c>
      <c r="D192" s="68"/>
      <c r="E192" s="69" t="s">
        <v>50</v>
      </c>
      <c r="F192" s="44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6"/>
    </row>
    <row r="193" spans="1:41" ht="15.75" x14ac:dyDescent="0.25">
      <c r="A193" s="48">
        <f>CHK!A193</f>
        <v>0</v>
      </c>
      <c r="B193" s="48">
        <f>CHK!B193</f>
        <v>0</v>
      </c>
      <c r="C193" s="48" t="str">
        <f>CHK!C193</f>
        <v>OK</v>
      </c>
      <c r="D193" s="68"/>
      <c r="E193" s="69" t="s">
        <v>51</v>
      </c>
      <c r="F193" s="44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6"/>
    </row>
    <row r="194" spans="1:41" ht="15.75" x14ac:dyDescent="0.25">
      <c r="A194" s="48">
        <f>CHK!A194</f>
        <v>0</v>
      </c>
      <c r="B194" s="48">
        <f>CHK!B194</f>
        <v>0</v>
      </c>
      <c r="C194" s="48" t="str">
        <f>CHK!C194</f>
        <v>OK</v>
      </c>
      <c r="D194" s="68"/>
      <c r="E194" s="69" t="s">
        <v>52</v>
      </c>
      <c r="F194" s="44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6"/>
    </row>
    <row r="195" spans="1:41" ht="15.75" x14ac:dyDescent="0.25">
      <c r="A195" s="48">
        <f>CHK!A195</f>
        <v>0</v>
      </c>
      <c r="B195" s="48">
        <f>CHK!B195</f>
        <v>0</v>
      </c>
      <c r="C195" s="48" t="str">
        <f>CHK!C195</f>
        <v>OK</v>
      </c>
      <c r="D195" s="68">
        <v>5</v>
      </c>
      <c r="E195" s="69" t="s">
        <v>28</v>
      </c>
      <c r="F195" s="44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6"/>
    </row>
    <row r="196" spans="1:41" ht="15.75" x14ac:dyDescent="0.25">
      <c r="A196" s="48">
        <f>CHK!A196</f>
        <v>0</v>
      </c>
      <c r="B196" s="48">
        <f>CHK!B196</f>
        <v>0</v>
      </c>
      <c r="C196" s="48" t="str">
        <f>CHK!C196</f>
        <v>OK</v>
      </c>
      <c r="D196" s="68">
        <v>6</v>
      </c>
      <c r="E196" s="69" t="s">
        <v>53</v>
      </c>
      <c r="F196" s="44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6"/>
    </row>
    <row r="197" spans="1:41" ht="15.75" x14ac:dyDescent="0.25">
      <c r="A197" s="48">
        <f>CHK!A197</f>
        <v>0</v>
      </c>
      <c r="B197" s="48">
        <f>CHK!B197</f>
        <v>0</v>
      </c>
      <c r="C197" s="48">
        <f>CHK!C197</f>
        <v>0</v>
      </c>
      <c r="D197" s="69"/>
      <c r="E197" s="69" t="s">
        <v>57</v>
      </c>
      <c r="F197" s="4">
        <f>SUM(F183:F196)</f>
        <v>0</v>
      </c>
      <c r="G197" s="5">
        <f t="shared" ref="G197:AO197" si="126">SUM(G183:G196)</f>
        <v>0</v>
      </c>
      <c r="H197" s="5">
        <f t="shared" si="126"/>
        <v>0</v>
      </c>
      <c r="I197" s="5">
        <f t="shared" si="126"/>
        <v>0</v>
      </c>
      <c r="J197" s="5">
        <f t="shared" si="126"/>
        <v>0</v>
      </c>
      <c r="K197" s="5">
        <f t="shared" si="126"/>
        <v>0</v>
      </c>
      <c r="L197" s="5">
        <f t="shared" si="126"/>
        <v>0</v>
      </c>
      <c r="M197" s="5">
        <f t="shared" si="126"/>
        <v>0</v>
      </c>
      <c r="N197" s="5">
        <f t="shared" si="126"/>
        <v>0</v>
      </c>
      <c r="O197" s="5">
        <f t="shared" si="126"/>
        <v>0</v>
      </c>
      <c r="P197" s="5">
        <f t="shared" si="126"/>
        <v>0</v>
      </c>
      <c r="Q197" s="5">
        <f t="shared" si="126"/>
        <v>0</v>
      </c>
      <c r="R197" s="5">
        <f t="shared" si="126"/>
        <v>0</v>
      </c>
      <c r="S197" s="5">
        <f t="shared" si="126"/>
        <v>0</v>
      </c>
      <c r="T197" s="5">
        <f t="shared" si="126"/>
        <v>0</v>
      </c>
      <c r="U197" s="5">
        <f t="shared" si="126"/>
        <v>0</v>
      </c>
      <c r="V197" s="5">
        <f t="shared" si="126"/>
        <v>0</v>
      </c>
      <c r="W197" s="5">
        <f t="shared" si="126"/>
        <v>0</v>
      </c>
      <c r="X197" s="5">
        <f t="shared" si="126"/>
        <v>0</v>
      </c>
      <c r="Y197" s="5">
        <f t="shared" si="126"/>
        <v>0</v>
      </c>
      <c r="Z197" s="5">
        <f t="shared" si="126"/>
        <v>0</v>
      </c>
      <c r="AA197" s="5">
        <f t="shared" si="126"/>
        <v>0</v>
      </c>
      <c r="AB197" s="5">
        <f t="shared" si="126"/>
        <v>0</v>
      </c>
      <c r="AC197" s="5">
        <f t="shared" si="126"/>
        <v>0</v>
      </c>
      <c r="AD197" s="5">
        <f t="shared" si="126"/>
        <v>0</v>
      </c>
      <c r="AE197" s="5">
        <f t="shared" si="126"/>
        <v>0</v>
      </c>
      <c r="AF197" s="5">
        <f t="shared" si="126"/>
        <v>0</v>
      </c>
      <c r="AG197" s="5">
        <f t="shared" si="126"/>
        <v>0</v>
      </c>
      <c r="AH197" s="5">
        <f t="shared" si="126"/>
        <v>0</v>
      </c>
      <c r="AI197" s="5">
        <f t="shared" si="126"/>
        <v>0</v>
      </c>
      <c r="AJ197" s="5">
        <f t="shared" si="126"/>
        <v>0</v>
      </c>
      <c r="AK197" s="5">
        <f t="shared" si="126"/>
        <v>0</v>
      </c>
      <c r="AL197" s="5">
        <f t="shared" si="126"/>
        <v>0</v>
      </c>
      <c r="AM197" s="5">
        <f t="shared" si="126"/>
        <v>0</v>
      </c>
      <c r="AN197" s="5">
        <f t="shared" si="126"/>
        <v>0</v>
      </c>
      <c r="AO197" s="6">
        <f t="shared" si="126"/>
        <v>0</v>
      </c>
    </row>
  </sheetData>
  <sheetProtection selectLockedCells="1"/>
  <mergeCells count="11">
    <mergeCell ref="D162:E163"/>
    <mergeCell ref="D181:E182"/>
    <mergeCell ref="D67:E68"/>
    <mergeCell ref="D86:E87"/>
    <mergeCell ref="D105:E106"/>
    <mergeCell ref="D124:E125"/>
    <mergeCell ref="D10:E11"/>
    <mergeCell ref="D29:E30"/>
    <mergeCell ref="D2:E8"/>
    <mergeCell ref="D48:E49"/>
    <mergeCell ref="D143:E144"/>
  </mergeCells>
  <conditionalFormatting sqref="D2">
    <cfRule type="notContainsBlanks" dxfId="648" priority="742">
      <formula>LEN(TRIM(D2))&gt;0</formula>
    </cfRule>
  </conditionalFormatting>
  <conditionalFormatting sqref="F31:F44">
    <cfRule type="expression" dxfId="647" priority="719">
      <formula>IF(AND(F31="",G31="",H31=""),TRUE,FALSE)</formula>
    </cfRule>
    <cfRule type="expression" dxfId="646" priority="720">
      <formula>IF(AND(F31&lt;&gt;"",G31&lt;&gt;"",H31&lt;&gt;""),FALSE,TRUE)</formula>
    </cfRule>
  </conditionalFormatting>
  <conditionalFormatting sqref="G31:G44">
    <cfRule type="expression" dxfId="645" priority="717">
      <formula>IF(AND(G31="",H31="",F31=""),TRUE,FALSE)</formula>
    </cfRule>
    <cfRule type="expression" dxfId="644" priority="718">
      <formula>IF(AND(G31&lt;&gt;"",H31&lt;&gt;"",F31&lt;&gt;""),FALSE,TRUE)</formula>
    </cfRule>
  </conditionalFormatting>
  <conditionalFormatting sqref="H31:H44">
    <cfRule type="expression" dxfId="643" priority="715">
      <formula>IF(AND(H31="",G31="",F31=""),TRUE,FALSE)</formula>
    </cfRule>
    <cfRule type="expression" dxfId="642" priority="716">
      <formula>IF(AND(H31&lt;&gt;"",G31&lt;&gt;"",F31&lt;&gt;""),FALSE,TRUE)</formula>
    </cfRule>
  </conditionalFormatting>
  <conditionalFormatting sqref="I31:I44">
    <cfRule type="expression" dxfId="641" priority="713">
      <formula>IF(AND(I31="",J31="",K31=""),TRUE,FALSE)</formula>
    </cfRule>
    <cfRule type="expression" dxfId="640" priority="714">
      <formula>IF(AND(I31&lt;&gt;"",J31&lt;&gt;"",K31&lt;&gt;""),FALSE,TRUE)</formula>
    </cfRule>
  </conditionalFormatting>
  <conditionalFormatting sqref="J31:J44">
    <cfRule type="expression" dxfId="639" priority="711">
      <formula>IF(AND(J31="",K31="",I31=""),TRUE,FALSE)</formula>
    </cfRule>
    <cfRule type="expression" dxfId="638" priority="712">
      <formula>IF(AND(J31&lt;&gt;"",K31&lt;&gt;"",I31&lt;&gt;""),FALSE,TRUE)</formula>
    </cfRule>
  </conditionalFormatting>
  <conditionalFormatting sqref="K31:K44">
    <cfRule type="expression" dxfId="637" priority="709">
      <formula>IF(AND(K31="",J31="",I31=""),TRUE,FALSE)</formula>
    </cfRule>
    <cfRule type="expression" dxfId="636" priority="710">
      <formula>IF(AND(K31&lt;&gt;"",J31&lt;&gt;"",I31&lt;&gt;""),FALSE,TRUE)</formula>
    </cfRule>
  </conditionalFormatting>
  <conditionalFormatting sqref="L31:L44">
    <cfRule type="expression" dxfId="635" priority="707">
      <formula>IF(AND(L31="",M31="",N31=""),TRUE,FALSE)</formula>
    </cfRule>
    <cfRule type="expression" dxfId="634" priority="708">
      <formula>IF(AND(L31&lt;&gt;"",M31&lt;&gt;"",N31&lt;&gt;""),FALSE,TRUE)</formula>
    </cfRule>
  </conditionalFormatting>
  <conditionalFormatting sqref="M31:M44">
    <cfRule type="expression" dxfId="633" priority="705">
      <formula>IF(AND(M31="",N31="",L31=""),TRUE,FALSE)</formula>
    </cfRule>
    <cfRule type="expression" dxfId="632" priority="706">
      <formula>IF(AND(M31&lt;&gt;"",N31&lt;&gt;"",L31&lt;&gt;""),FALSE,TRUE)</formula>
    </cfRule>
  </conditionalFormatting>
  <conditionalFormatting sqref="N31:N44">
    <cfRule type="expression" dxfId="631" priority="703">
      <formula>IF(AND(N31="",M31="",L31=""),TRUE,FALSE)</formula>
    </cfRule>
    <cfRule type="expression" dxfId="630" priority="704">
      <formula>IF(AND(N31&lt;&gt;"",M31&lt;&gt;"",L31&lt;&gt;""),FALSE,TRUE)</formula>
    </cfRule>
  </conditionalFormatting>
  <conditionalFormatting sqref="O31:O44">
    <cfRule type="expression" dxfId="629" priority="701">
      <formula>IF(AND(O31="",P31="",Q31=""),TRUE,FALSE)</formula>
    </cfRule>
    <cfRule type="expression" dxfId="628" priority="702">
      <formula>IF(AND(O31&lt;&gt;"",P31&lt;&gt;"",Q31&lt;&gt;""),FALSE,TRUE)</formula>
    </cfRule>
  </conditionalFormatting>
  <conditionalFormatting sqref="P31:P44">
    <cfRule type="expression" dxfId="627" priority="699">
      <formula>IF(AND(P31="",Q31="",O31=""),TRUE,FALSE)</formula>
    </cfRule>
    <cfRule type="expression" dxfId="626" priority="700">
      <formula>IF(AND(P31&lt;&gt;"",Q31&lt;&gt;"",O31&lt;&gt;""),FALSE,TRUE)</formula>
    </cfRule>
  </conditionalFormatting>
  <conditionalFormatting sqref="Q31:Q44">
    <cfRule type="expression" dxfId="625" priority="697">
      <formula>IF(AND(Q31="",P31="",O31=""),TRUE,FALSE)</formula>
    </cfRule>
    <cfRule type="expression" dxfId="624" priority="698">
      <formula>IF(AND(Q31&lt;&gt;"",P31&lt;&gt;"",O31&lt;&gt;""),FALSE,TRUE)</formula>
    </cfRule>
  </conditionalFormatting>
  <conditionalFormatting sqref="R31:R44">
    <cfRule type="expression" dxfId="623" priority="695">
      <formula>IF(AND(R31="",S31="",T31=""),TRUE,FALSE)</formula>
    </cfRule>
    <cfRule type="expression" dxfId="622" priority="696">
      <formula>IF(AND(R31&lt;&gt;"",S31&lt;&gt;"",T31&lt;&gt;""),FALSE,TRUE)</formula>
    </cfRule>
  </conditionalFormatting>
  <conditionalFormatting sqref="S31:S44">
    <cfRule type="expression" dxfId="621" priority="693">
      <formula>IF(AND(S31="",T31="",R31=""),TRUE,FALSE)</formula>
    </cfRule>
    <cfRule type="expression" dxfId="620" priority="694">
      <formula>IF(AND(S31&lt;&gt;"",T31&lt;&gt;"",R31&lt;&gt;""),FALSE,TRUE)</formula>
    </cfRule>
  </conditionalFormatting>
  <conditionalFormatting sqref="T31:T44">
    <cfRule type="expression" dxfId="619" priority="691">
      <formula>IF(AND(T31="",S31="",R31=""),TRUE,FALSE)</formula>
    </cfRule>
    <cfRule type="expression" dxfId="618" priority="692">
      <formula>IF(AND(T31&lt;&gt;"",S31&lt;&gt;"",R31&lt;&gt;""),FALSE,TRUE)</formula>
    </cfRule>
  </conditionalFormatting>
  <conditionalFormatting sqref="U31:U44">
    <cfRule type="expression" dxfId="617" priority="689">
      <formula>IF(AND(U31="",V31="",W31=""),TRUE,FALSE)</formula>
    </cfRule>
    <cfRule type="expression" dxfId="616" priority="690">
      <formula>IF(AND(U31&lt;&gt;"",V31&lt;&gt;"",W31&lt;&gt;""),FALSE,TRUE)</formula>
    </cfRule>
  </conditionalFormatting>
  <conditionalFormatting sqref="V31:V44">
    <cfRule type="expression" dxfId="615" priority="687">
      <formula>IF(AND(V31="",W31="",U31=""),TRUE,FALSE)</formula>
    </cfRule>
    <cfRule type="expression" dxfId="614" priority="688">
      <formula>IF(AND(V31&lt;&gt;"",W31&lt;&gt;"",U31&lt;&gt;""),FALSE,TRUE)</formula>
    </cfRule>
  </conditionalFormatting>
  <conditionalFormatting sqref="W31:W44">
    <cfRule type="expression" dxfId="613" priority="685">
      <formula>IF(AND(W31="",V31="",U31=""),TRUE,FALSE)</formula>
    </cfRule>
    <cfRule type="expression" dxfId="612" priority="686">
      <formula>IF(AND(W31&lt;&gt;"",V31&lt;&gt;"",U31&lt;&gt;""),FALSE,TRUE)</formula>
    </cfRule>
  </conditionalFormatting>
  <conditionalFormatting sqref="X31:X44">
    <cfRule type="expression" dxfId="611" priority="683">
      <formula>IF(AND(X31="",Y31="",Z31=""),TRUE,FALSE)</formula>
    </cfRule>
    <cfRule type="expression" dxfId="610" priority="684">
      <formula>IF(AND(X31&lt;&gt;"",Y31&lt;&gt;"",Z31&lt;&gt;""),FALSE,TRUE)</formula>
    </cfRule>
  </conditionalFormatting>
  <conditionalFormatting sqref="Y31:Y44">
    <cfRule type="expression" dxfId="609" priority="681">
      <formula>IF(AND(Y31="",Z31="",X31=""),TRUE,FALSE)</formula>
    </cfRule>
    <cfRule type="expression" dxfId="608" priority="682">
      <formula>IF(AND(Y31&lt;&gt;"",Z31&lt;&gt;"",X31&lt;&gt;""),FALSE,TRUE)</formula>
    </cfRule>
  </conditionalFormatting>
  <conditionalFormatting sqref="Z31:Z44">
    <cfRule type="expression" dxfId="607" priority="679">
      <formula>IF(AND(Z31="",Y31="",X31=""),TRUE,FALSE)</formula>
    </cfRule>
    <cfRule type="expression" dxfId="606" priority="680">
      <formula>IF(AND(Z31&lt;&gt;"",Y31&lt;&gt;"",X31&lt;&gt;""),FALSE,TRUE)</formula>
    </cfRule>
  </conditionalFormatting>
  <conditionalFormatting sqref="AA31:AA44">
    <cfRule type="expression" dxfId="605" priority="677">
      <formula>IF(AND(AA31="",AB31="",AC31=""),TRUE,FALSE)</formula>
    </cfRule>
    <cfRule type="expression" dxfId="604" priority="678">
      <formula>IF(AND(AA31&lt;&gt;"",AB31&lt;&gt;"",AC31&lt;&gt;""),FALSE,TRUE)</formula>
    </cfRule>
  </conditionalFormatting>
  <conditionalFormatting sqref="AB31:AB44">
    <cfRule type="expression" dxfId="603" priority="675">
      <formula>IF(AND(AB31="",AC31="",AA31=""),TRUE,FALSE)</formula>
    </cfRule>
    <cfRule type="expression" dxfId="602" priority="676">
      <formula>IF(AND(AB31&lt;&gt;"",AC31&lt;&gt;"",AA31&lt;&gt;""),FALSE,TRUE)</formula>
    </cfRule>
  </conditionalFormatting>
  <conditionalFormatting sqref="AC31:AC44">
    <cfRule type="expression" dxfId="601" priority="673">
      <formula>IF(AND(AC31="",AB31="",AA31=""),TRUE,FALSE)</formula>
    </cfRule>
    <cfRule type="expression" dxfId="600" priority="674">
      <formula>IF(AND(AC31&lt;&gt;"",AB31&lt;&gt;"",AA31&lt;&gt;""),FALSE,TRUE)</formula>
    </cfRule>
  </conditionalFormatting>
  <conditionalFormatting sqref="AD31:AD44">
    <cfRule type="expression" dxfId="599" priority="671">
      <formula>IF(AND(AD31="",AE31="",AF31=""),TRUE,FALSE)</formula>
    </cfRule>
    <cfRule type="expression" dxfId="598" priority="672">
      <formula>IF(AND(AD31&lt;&gt;"",AE31&lt;&gt;"",AF31&lt;&gt;""),FALSE,TRUE)</formula>
    </cfRule>
  </conditionalFormatting>
  <conditionalFormatting sqref="AE31:AE44">
    <cfRule type="expression" dxfId="597" priority="669">
      <formula>IF(AND(AE31="",AF31="",AD31=""),TRUE,FALSE)</formula>
    </cfRule>
    <cfRule type="expression" dxfId="596" priority="670">
      <formula>IF(AND(AE31&lt;&gt;"",AF31&lt;&gt;"",AD31&lt;&gt;""),FALSE,TRUE)</formula>
    </cfRule>
  </conditionalFormatting>
  <conditionalFormatting sqref="AF31:AF44">
    <cfRule type="expression" dxfId="595" priority="667">
      <formula>IF(AND(AF31="",AE31="",AD31=""),TRUE,FALSE)</formula>
    </cfRule>
    <cfRule type="expression" dxfId="594" priority="668">
      <formula>IF(AND(AF31&lt;&gt;"",AE31&lt;&gt;"",AD31&lt;&gt;""),FALSE,TRUE)</formula>
    </cfRule>
  </conditionalFormatting>
  <conditionalFormatting sqref="AG31:AG44">
    <cfRule type="expression" dxfId="593" priority="665">
      <formula>IF(AND(AG31="",AH31="",AI31=""),TRUE,FALSE)</formula>
    </cfRule>
    <cfRule type="expression" dxfId="592" priority="666">
      <formula>IF(AND(AG31&lt;&gt;"",AH31&lt;&gt;"",AI31&lt;&gt;""),FALSE,TRUE)</formula>
    </cfRule>
  </conditionalFormatting>
  <conditionalFormatting sqref="AH31:AH44">
    <cfRule type="expression" dxfId="591" priority="663">
      <formula>IF(AND(AH31="",AI31="",AG31=""),TRUE,FALSE)</formula>
    </cfRule>
    <cfRule type="expression" dxfId="590" priority="664">
      <formula>IF(AND(AH31&lt;&gt;"",AI31&lt;&gt;"",AG31&lt;&gt;""),FALSE,TRUE)</formula>
    </cfRule>
  </conditionalFormatting>
  <conditionalFormatting sqref="AI31:AI44">
    <cfRule type="expression" dxfId="589" priority="661">
      <formula>IF(AND(AI31="",AH31="",AG31=""),TRUE,FALSE)</formula>
    </cfRule>
    <cfRule type="expression" dxfId="588" priority="662">
      <formula>IF(AND(AI31&lt;&gt;"",AH31&lt;&gt;"",AG31&lt;&gt;""),FALSE,TRUE)</formula>
    </cfRule>
  </conditionalFormatting>
  <conditionalFormatting sqref="F34 I34 L34 O34 R34 U34 X34 AA34 AD34 AG34 AJ31:AJ44">
    <cfRule type="expression" dxfId="587" priority="659">
      <formula>IF(AND(F31="",G31="",H31=""),TRUE,FALSE)</formula>
    </cfRule>
    <cfRule type="expression" dxfId="586" priority="660">
      <formula>IF(AND(F31&lt;&gt;"",G31&lt;&gt;"",H31&lt;&gt;""),FALSE,TRUE)</formula>
    </cfRule>
  </conditionalFormatting>
  <conditionalFormatting sqref="G34 J34 M34 P34 S34 V34 Y34 AB34 AE34 AH34 AK31:AK44">
    <cfRule type="expression" dxfId="585" priority="657">
      <formula>IF(AND(G31="",H31="",F31=""),TRUE,FALSE)</formula>
    </cfRule>
    <cfRule type="expression" dxfId="584" priority="658">
      <formula>IF(AND(G31&lt;&gt;"",H31&lt;&gt;"",F31&lt;&gt;""),FALSE,TRUE)</formula>
    </cfRule>
  </conditionalFormatting>
  <conditionalFormatting sqref="H34 K34 N34 Q34 T34 W34 Z34 AC34 AF34 AI34 AL31:AL44">
    <cfRule type="expression" dxfId="583" priority="655">
      <formula>IF(AND(H31="",G31="",F31=""),TRUE,FALSE)</formula>
    </cfRule>
    <cfRule type="expression" dxfId="582" priority="656">
      <formula>IF(AND(H31&lt;&gt;"",G31&lt;&gt;"",F31&lt;&gt;""),FALSE,TRUE)</formula>
    </cfRule>
  </conditionalFormatting>
  <conditionalFormatting sqref="AM31:AM44">
    <cfRule type="expression" dxfId="581" priority="653">
      <formula>IF(AND(AM31="",AN31="",AO31=""),TRUE,FALSE)</formula>
    </cfRule>
    <cfRule type="expression" dxfId="580" priority="654">
      <formula>IF(AND(AM31&lt;&gt;"",AN31&lt;&gt;"",AO31&lt;&gt;""),FALSE,TRUE)</formula>
    </cfRule>
  </conditionalFormatting>
  <conditionalFormatting sqref="AN31:AN44">
    <cfRule type="expression" dxfId="579" priority="651">
      <formula>IF(AND(AN31="",AO31="",AM31=""),TRUE,FALSE)</formula>
    </cfRule>
    <cfRule type="expression" dxfId="578" priority="652">
      <formula>IF(AND(AN31&lt;&gt;"",AO31&lt;&gt;"",AM31&lt;&gt;""),FALSE,TRUE)</formula>
    </cfRule>
  </conditionalFormatting>
  <conditionalFormatting sqref="AO31:AO44">
    <cfRule type="expression" dxfId="577" priority="649">
      <formula>IF(AND(AO31="",AN31="",AM31=""),TRUE,FALSE)</formula>
    </cfRule>
    <cfRule type="expression" dxfId="576" priority="650">
      <formula>IF(AND(AO31&lt;&gt;"",AN31&lt;&gt;"",AM31&lt;&gt;""),FALSE,TRUE)</formula>
    </cfRule>
  </conditionalFormatting>
  <conditionalFormatting sqref="F50:F63">
    <cfRule type="expression" dxfId="575" priority="575">
      <formula>IF(AND(F50="",G50="",H50=""),TRUE,FALSE)</formula>
    </cfRule>
    <cfRule type="expression" dxfId="574" priority="576">
      <formula>IF(AND(F50&lt;&gt;"",G50&lt;&gt;"",H50&lt;&gt;""),FALSE,TRUE)</formula>
    </cfRule>
  </conditionalFormatting>
  <conditionalFormatting sqref="G50:G63">
    <cfRule type="expression" dxfId="573" priority="573">
      <formula>IF(AND(G50="",H50="",F50=""),TRUE,FALSE)</formula>
    </cfRule>
    <cfRule type="expression" dxfId="572" priority="574">
      <formula>IF(AND(G50&lt;&gt;"",H50&lt;&gt;"",F50&lt;&gt;""),FALSE,TRUE)</formula>
    </cfRule>
  </conditionalFormatting>
  <conditionalFormatting sqref="H50:H63">
    <cfRule type="expression" dxfId="571" priority="571">
      <formula>IF(AND(H50="",G50="",F50=""),TRUE,FALSE)</formula>
    </cfRule>
    <cfRule type="expression" dxfId="570" priority="572">
      <formula>IF(AND(H50&lt;&gt;"",G50&lt;&gt;"",F50&lt;&gt;""),FALSE,TRUE)</formula>
    </cfRule>
  </conditionalFormatting>
  <conditionalFormatting sqref="I50:I63">
    <cfRule type="expression" dxfId="569" priority="569">
      <formula>IF(AND(I50="",J50="",K50=""),TRUE,FALSE)</formula>
    </cfRule>
    <cfRule type="expression" dxfId="568" priority="570">
      <formula>IF(AND(I50&lt;&gt;"",J50&lt;&gt;"",K50&lt;&gt;""),FALSE,TRUE)</formula>
    </cfRule>
  </conditionalFormatting>
  <conditionalFormatting sqref="J50:J63">
    <cfRule type="expression" dxfId="567" priority="567">
      <formula>IF(AND(J50="",K50="",I50=""),TRUE,FALSE)</formula>
    </cfRule>
    <cfRule type="expression" dxfId="566" priority="568">
      <formula>IF(AND(J50&lt;&gt;"",K50&lt;&gt;"",I50&lt;&gt;""),FALSE,TRUE)</formula>
    </cfRule>
  </conditionalFormatting>
  <conditionalFormatting sqref="K50:K63">
    <cfRule type="expression" dxfId="565" priority="565">
      <formula>IF(AND(K50="",J50="",I50=""),TRUE,FALSE)</formula>
    </cfRule>
    <cfRule type="expression" dxfId="564" priority="566">
      <formula>IF(AND(K50&lt;&gt;"",J50&lt;&gt;"",I50&lt;&gt;""),FALSE,TRUE)</formula>
    </cfRule>
  </conditionalFormatting>
  <conditionalFormatting sqref="L50:L63">
    <cfRule type="expression" dxfId="563" priority="563">
      <formula>IF(AND(L50="",M50="",N50=""),TRUE,FALSE)</formula>
    </cfRule>
    <cfRule type="expression" dxfId="562" priority="564">
      <formula>IF(AND(L50&lt;&gt;"",M50&lt;&gt;"",N50&lt;&gt;""),FALSE,TRUE)</formula>
    </cfRule>
  </conditionalFormatting>
  <conditionalFormatting sqref="M50:M63">
    <cfRule type="expression" dxfId="561" priority="561">
      <formula>IF(AND(M50="",N50="",L50=""),TRUE,FALSE)</formula>
    </cfRule>
    <cfRule type="expression" dxfId="560" priority="562">
      <formula>IF(AND(M50&lt;&gt;"",N50&lt;&gt;"",L50&lt;&gt;""),FALSE,TRUE)</formula>
    </cfRule>
  </conditionalFormatting>
  <conditionalFormatting sqref="N50:N63">
    <cfRule type="expression" dxfId="559" priority="559">
      <formula>IF(AND(N50="",M50="",L50=""),TRUE,FALSE)</formula>
    </cfRule>
    <cfRule type="expression" dxfId="558" priority="560">
      <formula>IF(AND(N50&lt;&gt;"",M50&lt;&gt;"",L50&lt;&gt;""),FALSE,TRUE)</formula>
    </cfRule>
  </conditionalFormatting>
  <conditionalFormatting sqref="O50:O63">
    <cfRule type="expression" dxfId="557" priority="557">
      <formula>IF(AND(O50="",P50="",Q50=""),TRUE,FALSE)</formula>
    </cfRule>
    <cfRule type="expression" dxfId="556" priority="558">
      <formula>IF(AND(O50&lt;&gt;"",P50&lt;&gt;"",Q50&lt;&gt;""),FALSE,TRUE)</formula>
    </cfRule>
  </conditionalFormatting>
  <conditionalFormatting sqref="P50:P63">
    <cfRule type="expression" dxfId="555" priority="555">
      <formula>IF(AND(P50="",Q50="",O50=""),TRUE,FALSE)</formula>
    </cfRule>
    <cfRule type="expression" dxfId="554" priority="556">
      <formula>IF(AND(P50&lt;&gt;"",Q50&lt;&gt;"",O50&lt;&gt;""),FALSE,TRUE)</formula>
    </cfRule>
  </conditionalFormatting>
  <conditionalFormatting sqref="Q50:Q63">
    <cfRule type="expression" dxfId="553" priority="553">
      <formula>IF(AND(Q50="",P50="",O50=""),TRUE,FALSE)</formula>
    </cfRule>
    <cfRule type="expression" dxfId="552" priority="554">
      <formula>IF(AND(Q50&lt;&gt;"",P50&lt;&gt;"",O50&lt;&gt;""),FALSE,TRUE)</formula>
    </cfRule>
  </conditionalFormatting>
  <conditionalFormatting sqref="R50:R63">
    <cfRule type="expression" dxfId="551" priority="551">
      <formula>IF(AND(R50="",S50="",T50=""),TRUE,FALSE)</formula>
    </cfRule>
    <cfRule type="expression" dxfId="550" priority="552">
      <formula>IF(AND(R50&lt;&gt;"",S50&lt;&gt;"",T50&lt;&gt;""),FALSE,TRUE)</formula>
    </cfRule>
  </conditionalFormatting>
  <conditionalFormatting sqref="S50:S63">
    <cfRule type="expression" dxfId="549" priority="549">
      <formula>IF(AND(S50="",T50="",R50=""),TRUE,FALSE)</formula>
    </cfRule>
    <cfRule type="expression" dxfId="548" priority="550">
      <formula>IF(AND(S50&lt;&gt;"",T50&lt;&gt;"",R50&lt;&gt;""),FALSE,TRUE)</formula>
    </cfRule>
  </conditionalFormatting>
  <conditionalFormatting sqref="T50:T63">
    <cfRule type="expression" dxfId="547" priority="547">
      <formula>IF(AND(T50="",S50="",R50=""),TRUE,FALSE)</formula>
    </cfRule>
    <cfRule type="expression" dxfId="546" priority="548">
      <formula>IF(AND(T50&lt;&gt;"",S50&lt;&gt;"",R50&lt;&gt;""),FALSE,TRUE)</formula>
    </cfRule>
  </conditionalFormatting>
  <conditionalFormatting sqref="U50:U63">
    <cfRule type="expression" dxfId="545" priority="545">
      <formula>IF(AND(U50="",V50="",W50=""),TRUE,FALSE)</formula>
    </cfRule>
    <cfRule type="expression" dxfId="544" priority="546">
      <formula>IF(AND(U50&lt;&gt;"",V50&lt;&gt;"",W50&lt;&gt;""),FALSE,TRUE)</formula>
    </cfRule>
  </conditionalFormatting>
  <conditionalFormatting sqref="V50:V63">
    <cfRule type="expression" dxfId="543" priority="543">
      <formula>IF(AND(V50="",W50="",U50=""),TRUE,FALSE)</formula>
    </cfRule>
    <cfRule type="expression" dxfId="542" priority="544">
      <formula>IF(AND(V50&lt;&gt;"",W50&lt;&gt;"",U50&lt;&gt;""),FALSE,TRUE)</formula>
    </cfRule>
  </conditionalFormatting>
  <conditionalFormatting sqref="W50:W63">
    <cfRule type="expression" dxfId="541" priority="541">
      <formula>IF(AND(W50="",V50="",U50=""),TRUE,FALSE)</formula>
    </cfRule>
    <cfRule type="expression" dxfId="540" priority="542">
      <formula>IF(AND(W50&lt;&gt;"",V50&lt;&gt;"",U50&lt;&gt;""),FALSE,TRUE)</formula>
    </cfRule>
  </conditionalFormatting>
  <conditionalFormatting sqref="X50:X63">
    <cfRule type="expression" dxfId="539" priority="539">
      <formula>IF(AND(X50="",Y50="",Z50=""),TRUE,FALSE)</formula>
    </cfRule>
    <cfRule type="expression" dxfId="538" priority="540">
      <formula>IF(AND(X50&lt;&gt;"",Y50&lt;&gt;"",Z50&lt;&gt;""),FALSE,TRUE)</formula>
    </cfRule>
  </conditionalFormatting>
  <conditionalFormatting sqref="Y50:Y63">
    <cfRule type="expression" dxfId="537" priority="537">
      <formula>IF(AND(Y50="",Z50="",X50=""),TRUE,FALSE)</formula>
    </cfRule>
    <cfRule type="expression" dxfId="536" priority="538">
      <formula>IF(AND(Y50&lt;&gt;"",Z50&lt;&gt;"",X50&lt;&gt;""),FALSE,TRUE)</formula>
    </cfRule>
  </conditionalFormatting>
  <conditionalFormatting sqref="Z50:Z63">
    <cfRule type="expression" dxfId="535" priority="535">
      <formula>IF(AND(Z50="",Y50="",X50=""),TRUE,FALSE)</formula>
    </cfRule>
    <cfRule type="expression" dxfId="534" priority="536">
      <formula>IF(AND(Z50&lt;&gt;"",Y50&lt;&gt;"",X50&lt;&gt;""),FALSE,TRUE)</formula>
    </cfRule>
  </conditionalFormatting>
  <conditionalFormatting sqref="AA50:AA63">
    <cfRule type="expression" dxfId="533" priority="533">
      <formula>IF(AND(AA50="",AB50="",AC50=""),TRUE,FALSE)</formula>
    </cfRule>
    <cfRule type="expression" dxfId="532" priority="534">
      <formula>IF(AND(AA50&lt;&gt;"",AB50&lt;&gt;"",AC50&lt;&gt;""),FALSE,TRUE)</formula>
    </cfRule>
  </conditionalFormatting>
  <conditionalFormatting sqref="AB50:AB63">
    <cfRule type="expression" dxfId="531" priority="531">
      <formula>IF(AND(AB50="",AC50="",AA50=""),TRUE,FALSE)</formula>
    </cfRule>
    <cfRule type="expression" dxfId="530" priority="532">
      <formula>IF(AND(AB50&lt;&gt;"",AC50&lt;&gt;"",AA50&lt;&gt;""),FALSE,TRUE)</formula>
    </cfRule>
  </conditionalFormatting>
  <conditionalFormatting sqref="AC50:AC63">
    <cfRule type="expression" dxfId="529" priority="529">
      <formula>IF(AND(AC50="",AB50="",AA50=""),TRUE,FALSE)</formula>
    </cfRule>
    <cfRule type="expression" dxfId="528" priority="530">
      <formula>IF(AND(AC50&lt;&gt;"",AB50&lt;&gt;"",AA50&lt;&gt;""),FALSE,TRUE)</formula>
    </cfRule>
  </conditionalFormatting>
  <conditionalFormatting sqref="AD50:AD63">
    <cfRule type="expression" dxfId="527" priority="527">
      <formula>IF(AND(AD50="",AE50="",AF50=""),TRUE,FALSE)</formula>
    </cfRule>
    <cfRule type="expression" dxfId="526" priority="528">
      <formula>IF(AND(AD50&lt;&gt;"",AE50&lt;&gt;"",AF50&lt;&gt;""),FALSE,TRUE)</formula>
    </cfRule>
  </conditionalFormatting>
  <conditionalFormatting sqref="AE50:AE63">
    <cfRule type="expression" dxfId="525" priority="525">
      <formula>IF(AND(AE50="",AF50="",AD50=""),TRUE,FALSE)</formula>
    </cfRule>
    <cfRule type="expression" dxfId="524" priority="526">
      <formula>IF(AND(AE50&lt;&gt;"",AF50&lt;&gt;"",AD50&lt;&gt;""),FALSE,TRUE)</formula>
    </cfRule>
  </conditionalFormatting>
  <conditionalFormatting sqref="AF50:AF63">
    <cfRule type="expression" dxfId="523" priority="523">
      <formula>IF(AND(AF50="",AE50="",AD50=""),TRUE,FALSE)</formula>
    </cfRule>
    <cfRule type="expression" dxfId="522" priority="524">
      <formula>IF(AND(AF50&lt;&gt;"",AE50&lt;&gt;"",AD50&lt;&gt;""),FALSE,TRUE)</formula>
    </cfRule>
  </conditionalFormatting>
  <conditionalFormatting sqref="AG50:AG63">
    <cfRule type="expression" dxfId="521" priority="521">
      <formula>IF(AND(AG50="",AH50="",AI50=""),TRUE,FALSE)</formula>
    </cfRule>
    <cfRule type="expression" dxfId="520" priority="522">
      <formula>IF(AND(AG50&lt;&gt;"",AH50&lt;&gt;"",AI50&lt;&gt;""),FALSE,TRUE)</formula>
    </cfRule>
  </conditionalFormatting>
  <conditionalFormatting sqref="AH50:AH63">
    <cfRule type="expression" dxfId="519" priority="519">
      <formula>IF(AND(AH50="",AI50="",AG50=""),TRUE,FALSE)</formula>
    </cfRule>
    <cfRule type="expression" dxfId="518" priority="520">
      <formula>IF(AND(AH50&lt;&gt;"",AI50&lt;&gt;"",AG50&lt;&gt;""),FALSE,TRUE)</formula>
    </cfRule>
  </conditionalFormatting>
  <conditionalFormatting sqref="AI50:AI63">
    <cfRule type="expression" dxfId="517" priority="517">
      <formula>IF(AND(AI50="",AH50="",AG50=""),TRUE,FALSE)</formula>
    </cfRule>
    <cfRule type="expression" dxfId="516" priority="518">
      <formula>IF(AND(AI50&lt;&gt;"",AH50&lt;&gt;"",AG50&lt;&gt;""),FALSE,TRUE)</formula>
    </cfRule>
  </conditionalFormatting>
  <conditionalFormatting sqref="AJ50:AJ63">
    <cfRule type="expression" dxfId="515" priority="515">
      <formula>IF(AND(AJ50="",AK50="",AL50=""),TRUE,FALSE)</formula>
    </cfRule>
    <cfRule type="expression" dxfId="514" priority="516">
      <formula>IF(AND(AJ50&lt;&gt;"",AK50&lt;&gt;"",AL50&lt;&gt;""),FALSE,TRUE)</formula>
    </cfRule>
  </conditionalFormatting>
  <conditionalFormatting sqref="AK50:AK63">
    <cfRule type="expression" dxfId="513" priority="513">
      <formula>IF(AND(AK50="",AL50="",AJ50=""),TRUE,FALSE)</formula>
    </cfRule>
    <cfRule type="expression" dxfId="512" priority="514">
      <formula>IF(AND(AK50&lt;&gt;"",AL50&lt;&gt;"",AJ50&lt;&gt;""),FALSE,TRUE)</formula>
    </cfRule>
  </conditionalFormatting>
  <conditionalFormatting sqref="AL50:AL63">
    <cfRule type="expression" dxfId="511" priority="511">
      <formula>IF(AND(AL50="",AK50="",AJ50=""),TRUE,FALSE)</formula>
    </cfRule>
    <cfRule type="expression" dxfId="510" priority="512">
      <formula>IF(AND(AL50&lt;&gt;"",AK50&lt;&gt;"",AJ50&lt;&gt;""),FALSE,TRUE)</formula>
    </cfRule>
  </conditionalFormatting>
  <conditionalFormatting sqref="AM50:AM63">
    <cfRule type="expression" dxfId="509" priority="509">
      <formula>IF(AND(AM50="",AN50="",AO50=""),TRUE,FALSE)</formula>
    </cfRule>
    <cfRule type="expression" dxfId="508" priority="510">
      <formula>IF(AND(AM50&lt;&gt;"",AN50&lt;&gt;"",AO50&lt;&gt;""),FALSE,TRUE)</formula>
    </cfRule>
  </conditionalFormatting>
  <conditionalFormatting sqref="AN50:AN63">
    <cfRule type="expression" dxfId="507" priority="507">
      <formula>IF(AND(AN50="",AO50="",AM50=""),TRUE,FALSE)</formula>
    </cfRule>
    <cfRule type="expression" dxfId="506" priority="508">
      <formula>IF(AND(AN50&lt;&gt;"",AO50&lt;&gt;"",AM50&lt;&gt;""),FALSE,TRUE)</formula>
    </cfRule>
  </conditionalFormatting>
  <conditionalFormatting sqref="AO50:AO63">
    <cfRule type="expression" dxfId="505" priority="505">
      <formula>IF(AND(AO50="",AN50="",AM50=""),TRUE,FALSE)</formula>
    </cfRule>
    <cfRule type="expression" dxfId="504" priority="506">
      <formula>IF(AND(AO50&lt;&gt;"",AN50&lt;&gt;"",AM50&lt;&gt;""),FALSE,TRUE)</formula>
    </cfRule>
  </conditionalFormatting>
  <conditionalFormatting sqref="F69:F82">
    <cfRule type="expression" dxfId="503" priority="503">
      <formula>IF(AND(F69="",G69="",H69=""),TRUE,FALSE)</formula>
    </cfRule>
    <cfRule type="expression" dxfId="502" priority="504">
      <formula>IF(AND(F69&lt;&gt;"",G69&lt;&gt;"",H69&lt;&gt;""),FALSE,TRUE)</formula>
    </cfRule>
  </conditionalFormatting>
  <conditionalFormatting sqref="G69:G82">
    <cfRule type="expression" dxfId="501" priority="501">
      <formula>IF(AND(G69="",H69="",F69=""),TRUE,FALSE)</formula>
    </cfRule>
    <cfRule type="expression" dxfId="500" priority="502">
      <formula>IF(AND(G69&lt;&gt;"",H69&lt;&gt;"",F69&lt;&gt;""),FALSE,TRUE)</formula>
    </cfRule>
  </conditionalFormatting>
  <conditionalFormatting sqref="H69:H82">
    <cfRule type="expression" dxfId="499" priority="499">
      <formula>IF(AND(H69="",G69="",F69=""),TRUE,FALSE)</formula>
    </cfRule>
    <cfRule type="expression" dxfId="498" priority="500">
      <formula>IF(AND(H69&lt;&gt;"",G69&lt;&gt;"",F69&lt;&gt;""),FALSE,TRUE)</formula>
    </cfRule>
  </conditionalFormatting>
  <conditionalFormatting sqref="I69:I82">
    <cfRule type="expression" dxfId="497" priority="497">
      <formula>IF(AND(I69="",J69="",K69=""),TRUE,FALSE)</formula>
    </cfRule>
    <cfRule type="expression" dxfId="496" priority="498">
      <formula>IF(AND(I69&lt;&gt;"",J69&lt;&gt;"",K69&lt;&gt;""),FALSE,TRUE)</formula>
    </cfRule>
  </conditionalFormatting>
  <conditionalFormatting sqref="J69:J82">
    <cfRule type="expression" dxfId="495" priority="495">
      <formula>IF(AND(J69="",K69="",I69=""),TRUE,FALSE)</formula>
    </cfRule>
    <cfRule type="expression" dxfId="494" priority="496">
      <formula>IF(AND(J69&lt;&gt;"",K69&lt;&gt;"",I69&lt;&gt;""),FALSE,TRUE)</formula>
    </cfRule>
  </conditionalFormatting>
  <conditionalFormatting sqref="K69:K82">
    <cfRule type="expression" dxfId="493" priority="493">
      <formula>IF(AND(K69="",J69="",I69=""),TRUE,FALSE)</formula>
    </cfRule>
    <cfRule type="expression" dxfId="492" priority="494">
      <formula>IF(AND(K69&lt;&gt;"",J69&lt;&gt;"",I69&lt;&gt;""),FALSE,TRUE)</formula>
    </cfRule>
  </conditionalFormatting>
  <conditionalFormatting sqref="L69:L82">
    <cfRule type="expression" dxfId="491" priority="491">
      <formula>IF(AND(L69="",M69="",N69=""),TRUE,FALSE)</formula>
    </cfRule>
    <cfRule type="expression" dxfId="490" priority="492">
      <formula>IF(AND(L69&lt;&gt;"",M69&lt;&gt;"",N69&lt;&gt;""),FALSE,TRUE)</formula>
    </cfRule>
  </conditionalFormatting>
  <conditionalFormatting sqref="M69:M82">
    <cfRule type="expression" dxfId="489" priority="489">
      <formula>IF(AND(M69="",N69="",L69=""),TRUE,FALSE)</formula>
    </cfRule>
    <cfRule type="expression" dxfId="488" priority="490">
      <formula>IF(AND(M69&lt;&gt;"",N69&lt;&gt;"",L69&lt;&gt;""),FALSE,TRUE)</formula>
    </cfRule>
  </conditionalFormatting>
  <conditionalFormatting sqref="N69:N82">
    <cfRule type="expression" dxfId="487" priority="487">
      <formula>IF(AND(N69="",M69="",L69=""),TRUE,FALSE)</formula>
    </cfRule>
    <cfRule type="expression" dxfId="486" priority="488">
      <formula>IF(AND(N69&lt;&gt;"",M69&lt;&gt;"",L69&lt;&gt;""),FALSE,TRUE)</formula>
    </cfRule>
  </conditionalFormatting>
  <conditionalFormatting sqref="O69:O82">
    <cfRule type="expression" dxfId="485" priority="485">
      <formula>IF(AND(O69="",P69="",Q69=""),TRUE,FALSE)</formula>
    </cfRule>
    <cfRule type="expression" dxfId="484" priority="486">
      <formula>IF(AND(O69&lt;&gt;"",P69&lt;&gt;"",Q69&lt;&gt;""),FALSE,TRUE)</formula>
    </cfRule>
  </conditionalFormatting>
  <conditionalFormatting sqref="P69:P82">
    <cfRule type="expression" dxfId="483" priority="483">
      <formula>IF(AND(P69="",Q69="",O69=""),TRUE,FALSE)</formula>
    </cfRule>
    <cfRule type="expression" dxfId="482" priority="484">
      <formula>IF(AND(P69&lt;&gt;"",Q69&lt;&gt;"",O69&lt;&gt;""),FALSE,TRUE)</formula>
    </cfRule>
  </conditionalFormatting>
  <conditionalFormatting sqref="Q69:Q82">
    <cfRule type="expression" dxfId="481" priority="481">
      <formula>IF(AND(Q69="",P69="",O69=""),TRUE,FALSE)</formula>
    </cfRule>
    <cfRule type="expression" dxfId="480" priority="482">
      <formula>IF(AND(Q69&lt;&gt;"",P69&lt;&gt;"",O69&lt;&gt;""),FALSE,TRUE)</formula>
    </cfRule>
  </conditionalFormatting>
  <conditionalFormatting sqref="R69:R82">
    <cfRule type="expression" dxfId="479" priority="479">
      <formula>IF(AND(R69="",S69="",T69=""),TRUE,FALSE)</formula>
    </cfRule>
    <cfRule type="expression" dxfId="478" priority="480">
      <formula>IF(AND(R69&lt;&gt;"",S69&lt;&gt;"",T69&lt;&gt;""),FALSE,TRUE)</formula>
    </cfRule>
  </conditionalFormatting>
  <conditionalFormatting sqref="S69:S82">
    <cfRule type="expression" dxfId="477" priority="477">
      <formula>IF(AND(S69="",T69="",R69=""),TRUE,FALSE)</formula>
    </cfRule>
    <cfRule type="expression" dxfId="476" priority="478">
      <formula>IF(AND(S69&lt;&gt;"",T69&lt;&gt;"",R69&lt;&gt;""),FALSE,TRUE)</formula>
    </cfRule>
  </conditionalFormatting>
  <conditionalFormatting sqref="T69:T82">
    <cfRule type="expression" dxfId="475" priority="475">
      <formula>IF(AND(T69="",S69="",R69=""),TRUE,FALSE)</formula>
    </cfRule>
    <cfRule type="expression" dxfId="474" priority="476">
      <formula>IF(AND(T69&lt;&gt;"",S69&lt;&gt;"",R69&lt;&gt;""),FALSE,TRUE)</formula>
    </cfRule>
  </conditionalFormatting>
  <conditionalFormatting sqref="U69:U82">
    <cfRule type="expression" dxfId="473" priority="473">
      <formula>IF(AND(U69="",V69="",W69=""),TRUE,FALSE)</formula>
    </cfRule>
    <cfRule type="expression" dxfId="472" priority="474">
      <formula>IF(AND(U69&lt;&gt;"",V69&lt;&gt;"",W69&lt;&gt;""),FALSE,TRUE)</formula>
    </cfRule>
  </conditionalFormatting>
  <conditionalFormatting sqref="V69:V82">
    <cfRule type="expression" dxfId="471" priority="471">
      <formula>IF(AND(V69="",W69="",U69=""),TRUE,FALSE)</formula>
    </cfRule>
    <cfRule type="expression" dxfId="470" priority="472">
      <formula>IF(AND(V69&lt;&gt;"",W69&lt;&gt;"",U69&lt;&gt;""),FALSE,TRUE)</formula>
    </cfRule>
  </conditionalFormatting>
  <conditionalFormatting sqref="W69:W82">
    <cfRule type="expression" dxfId="469" priority="469">
      <formula>IF(AND(W69="",V69="",U69=""),TRUE,FALSE)</formula>
    </cfRule>
    <cfRule type="expression" dxfId="468" priority="470">
      <formula>IF(AND(W69&lt;&gt;"",V69&lt;&gt;"",U69&lt;&gt;""),FALSE,TRUE)</formula>
    </cfRule>
  </conditionalFormatting>
  <conditionalFormatting sqref="X69:X82">
    <cfRule type="expression" dxfId="467" priority="467">
      <formula>IF(AND(X69="",Y69="",Z69=""),TRUE,FALSE)</formula>
    </cfRule>
    <cfRule type="expression" dxfId="466" priority="468">
      <formula>IF(AND(X69&lt;&gt;"",Y69&lt;&gt;"",Z69&lt;&gt;""),FALSE,TRUE)</formula>
    </cfRule>
  </conditionalFormatting>
  <conditionalFormatting sqref="Y69:Y82">
    <cfRule type="expression" dxfId="465" priority="465">
      <formula>IF(AND(Y69="",Z69="",X69=""),TRUE,FALSE)</formula>
    </cfRule>
    <cfRule type="expression" dxfId="464" priority="466">
      <formula>IF(AND(Y69&lt;&gt;"",Z69&lt;&gt;"",X69&lt;&gt;""),FALSE,TRUE)</formula>
    </cfRule>
  </conditionalFormatting>
  <conditionalFormatting sqref="Z69:Z82">
    <cfRule type="expression" dxfId="463" priority="463">
      <formula>IF(AND(Z69="",Y69="",X69=""),TRUE,FALSE)</formula>
    </cfRule>
    <cfRule type="expression" dxfId="462" priority="464">
      <formula>IF(AND(Z69&lt;&gt;"",Y69&lt;&gt;"",X69&lt;&gt;""),FALSE,TRUE)</formula>
    </cfRule>
  </conditionalFormatting>
  <conditionalFormatting sqref="AA69:AA82">
    <cfRule type="expression" dxfId="461" priority="461">
      <formula>IF(AND(AA69="",AB69="",AC69=""),TRUE,FALSE)</formula>
    </cfRule>
    <cfRule type="expression" dxfId="460" priority="462">
      <formula>IF(AND(AA69&lt;&gt;"",AB69&lt;&gt;"",AC69&lt;&gt;""),FALSE,TRUE)</formula>
    </cfRule>
  </conditionalFormatting>
  <conditionalFormatting sqref="AB69:AB82">
    <cfRule type="expression" dxfId="459" priority="459">
      <formula>IF(AND(AB69="",AC69="",AA69=""),TRUE,FALSE)</formula>
    </cfRule>
    <cfRule type="expression" dxfId="458" priority="460">
      <formula>IF(AND(AB69&lt;&gt;"",AC69&lt;&gt;"",AA69&lt;&gt;""),FALSE,TRUE)</formula>
    </cfRule>
  </conditionalFormatting>
  <conditionalFormatting sqref="AC69:AC82">
    <cfRule type="expression" dxfId="457" priority="457">
      <formula>IF(AND(AC69="",AB69="",AA69=""),TRUE,FALSE)</formula>
    </cfRule>
    <cfRule type="expression" dxfId="456" priority="458">
      <formula>IF(AND(AC69&lt;&gt;"",AB69&lt;&gt;"",AA69&lt;&gt;""),FALSE,TRUE)</formula>
    </cfRule>
  </conditionalFormatting>
  <conditionalFormatting sqref="AD69:AD82">
    <cfRule type="expression" dxfId="455" priority="455">
      <formula>IF(AND(AD69="",AE69="",AF69=""),TRUE,FALSE)</formula>
    </cfRule>
    <cfRule type="expression" dxfId="454" priority="456">
      <formula>IF(AND(AD69&lt;&gt;"",AE69&lt;&gt;"",AF69&lt;&gt;""),FALSE,TRUE)</formula>
    </cfRule>
  </conditionalFormatting>
  <conditionalFormatting sqref="AE69:AE82">
    <cfRule type="expression" dxfId="453" priority="453">
      <formula>IF(AND(AE69="",AF69="",AD69=""),TRUE,FALSE)</formula>
    </cfRule>
    <cfRule type="expression" dxfId="452" priority="454">
      <formula>IF(AND(AE69&lt;&gt;"",AF69&lt;&gt;"",AD69&lt;&gt;""),FALSE,TRUE)</formula>
    </cfRule>
  </conditionalFormatting>
  <conditionalFormatting sqref="AF69:AF82">
    <cfRule type="expression" dxfId="451" priority="451">
      <formula>IF(AND(AF69="",AE69="",AD69=""),TRUE,FALSE)</formula>
    </cfRule>
    <cfRule type="expression" dxfId="450" priority="452">
      <formula>IF(AND(AF69&lt;&gt;"",AE69&lt;&gt;"",AD69&lt;&gt;""),FALSE,TRUE)</formula>
    </cfRule>
  </conditionalFormatting>
  <conditionalFormatting sqref="AG69:AG82">
    <cfRule type="expression" dxfId="449" priority="449">
      <formula>IF(AND(AG69="",AH69="",AI69=""),TRUE,FALSE)</formula>
    </cfRule>
    <cfRule type="expression" dxfId="448" priority="450">
      <formula>IF(AND(AG69&lt;&gt;"",AH69&lt;&gt;"",AI69&lt;&gt;""),FALSE,TRUE)</formula>
    </cfRule>
  </conditionalFormatting>
  <conditionalFormatting sqref="AH69:AH82">
    <cfRule type="expression" dxfId="447" priority="447">
      <formula>IF(AND(AH69="",AI69="",AG69=""),TRUE,FALSE)</formula>
    </cfRule>
    <cfRule type="expression" dxfId="446" priority="448">
      <formula>IF(AND(AH69&lt;&gt;"",AI69&lt;&gt;"",AG69&lt;&gt;""),FALSE,TRUE)</formula>
    </cfRule>
  </conditionalFormatting>
  <conditionalFormatting sqref="AI69:AI82">
    <cfRule type="expression" dxfId="445" priority="445">
      <formula>IF(AND(AI69="",AH69="",AG69=""),TRUE,FALSE)</formula>
    </cfRule>
    <cfRule type="expression" dxfId="444" priority="446">
      <formula>IF(AND(AI69&lt;&gt;"",AH69&lt;&gt;"",AG69&lt;&gt;""),FALSE,TRUE)</formula>
    </cfRule>
  </conditionalFormatting>
  <conditionalFormatting sqref="AJ69:AJ82">
    <cfRule type="expression" dxfId="443" priority="443">
      <formula>IF(AND(AJ69="",AK69="",AL69=""),TRUE,FALSE)</formula>
    </cfRule>
    <cfRule type="expression" dxfId="442" priority="444">
      <formula>IF(AND(AJ69&lt;&gt;"",AK69&lt;&gt;"",AL69&lt;&gt;""),FALSE,TRUE)</formula>
    </cfRule>
  </conditionalFormatting>
  <conditionalFormatting sqref="AK69:AK82">
    <cfRule type="expression" dxfId="441" priority="441">
      <formula>IF(AND(AK69="",AL69="",AJ69=""),TRUE,FALSE)</formula>
    </cfRule>
    <cfRule type="expression" dxfId="440" priority="442">
      <formula>IF(AND(AK69&lt;&gt;"",AL69&lt;&gt;"",AJ69&lt;&gt;""),FALSE,TRUE)</formula>
    </cfRule>
  </conditionalFormatting>
  <conditionalFormatting sqref="AL69:AL82">
    <cfRule type="expression" dxfId="439" priority="439">
      <formula>IF(AND(AL69="",AK69="",AJ69=""),TRUE,FALSE)</formula>
    </cfRule>
    <cfRule type="expression" dxfId="438" priority="440">
      <formula>IF(AND(AL69&lt;&gt;"",AK69&lt;&gt;"",AJ69&lt;&gt;""),FALSE,TRUE)</formula>
    </cfRule>
  </conditionalFormatting>
  <conditionalFormatting sqref="AM69:AM82">
    <cfRule type="expression" dxfId="437" priority="437">
      <formula>IF(AND(AM69="",AN69="",AO69=""),TRUE,FALSE)</formula>
    </cfRule>
    <cfRule type="expression" dxfId="436" priority="438">
      <formula>IF(AND(AM69&lt;&gt;"",AN69&lt;&gt;"",AO69&lt;&gt;""),FALSE,TRUE)</formula>
    </cfRule>
  </conditionalFormatting>
  <conditionalFormatting sqref="AN69:AN82">
    <cfRule type="expression" dxfId="435" priority="435">
      <formula>IF(AND(AN69="",AO69="",AM69=""),TRUE,FALSE)</formula>
    </cfRule>
    <cfRule type="expression" dxfId="434" priority="436">
      <formula>IF(AND(AN69&lt;&gt;"",AO69&lt;&gt;"",AM69&lt;&gt;""),FALSE,TRUE)</formula>
    </cfRule>
  </conditionalFormatting>
  <conditionalFormatting sqref="AO69:AO82">
    <cfRule type="expression" dxfId="433" priority="433">
      <formula>IF(AND(AO69="",AN69="",AM69=""),TRUE,FALSE)</formula>
    </cfRule>
    <cfRule type="expression" dxfId="432" priority="434">
      <formula>IF(AND(AO69&lt;&gt;"",AN69&lt;&gt;"",AM69&lt;&gt;""),FALSE,TRUE)</formula>
    </cfRule>
  </conditionalFormatting>
  <conditionalFormatting sqref="F88:F101">
    <cfRule type="expression" dxfId="431" priority="431">
      <formula>IF(AND(F88="",G88="",H88=""),TRUE,FALSE)</formula>
    </cfRule>
    <cfRule type="expression" dxfId="430" priority="432">
      <formula>IF(AND(F88&lt;&gt;"",G88&lt;&gt;"",H88&lt;&gt;""),FALSE,TRUE)</formula>
    </cfRule>
  </conditionalFormatting>
  <conditionalFormatting sqref="G88:G101">
    <cfRule type="expression" dxfId="429" priority="429">
      <formula>IF(AND(G88="",H88="",F88=""),TRUE,FALSE)</formula>
    </cfRule>
    <cfRule type="expression" dxfId="428" priority="430">
      <formula>IF(AND(G88&lt;&gt;"",H88&lt;&gt;"",F88&lt;&gt;""),FALSE,TRUE)</formula>
    </cfRule>
  </conditionalFormatting>
  <conditionalFormatting sqref="H88:H101">
    <cfRule type="expression" dxfId="427" priority="427">
      <formula>IF(AND(H88="",G88="",F88=""),TRUE,FALSE)</formula>
    </cfRule>
    <cfRule type="expression" dxfId="426" priority="428">
      <formula>IF(AND(H88&lt;&gt;"",G88&lt;&gt;"",F88&lt;&gt;""),FALSE,TRUE)</formula>
    </cfRule>
  </conditionalFormatting>
  <conditionalFormatting sqref="I88:I101">
    <cfRule type="expression" dxfId="425" priority="425">
      <formula>IF(AND(I88="",J88="",K88=""),TRUE,FALSE)</formula>
    </cfRule>
    <cfRule type="expression" dxfId="424" priority="426">
      <formula>IF(AND(I88&lt;&gt;"",J88&lt;&gt;"",K88&lt;&gt;""),FALSE,TRUE)</formula>
    </cfRule>
  </conditionalFormatting>
  <conditionalFormatting sqref="J88:J101">
    <cfRule type="expression" dxfId="423" priority="423">
      <formula>IF(AND(J88="",K88="",I88=""),TRUE,FALSE)</formula>
    </cfRule>
    <cfRule type="expression" dxfId="422" priority="424">
      <formula>IF(AND(J88&lt;&gt;"",K88&lt;&gt;"",I88&lt;&gt;""),FALSE,TRUE)</formula>
    </cfRule>
  </conditionalFormatting>
  <conditionalFormatting sqref="K88:K101">
    <cfRule type="expression" dxfId="421" priority="421">
      <formula>IF(AND(K88="",J88="",I88=""),TRUE,FALSE)</formula>
    </cfRule>
    <cfRule type="expression" dxfId="420" priority="422">
      <formula>IF(AND(K88&lt;&gt;"",J88&lt;&gt;"",I88&lt;&gt;""),FALSE,TRUE)</formula>
    </cfRule>
  </conditionalFormatting>
  <conditionalFormatting sqref="L88:L101">
    <cfRule type="expression" dxfId="419" priority="419">
      <formula>IF(AND(L88="",M88="",N88=""),TRUE,FALSE)</formula>
    </cfRule>
    <cfRule type="expression" dxfId="418" priority="420">
      <formula>IF(AND(L88&lt;&gt;"",M88&lt;&gt;"",N88&lt;&gt;""),FALSE,TRUE)</formula>
    </cfRule>
  </conditionalFormatting>
  <conditionalFormatting sqref="M88:M101">
    <cfRule type="expression" dxfId="417" priority="417">
      <formula>IF(AND(M88="",N88="",L88=""),TRUE,FALSE)</formula>
    </cfRule>
    <cfRule type="expression" dxfId="416" priority="418">
      <formula>IF(AND(M88&lt;&gt;"",N88&lt;&gt;"",L88&lt;&gt;""),FALSE,TRUE)</formula>
    </cfRule>
  </conditionalFormatting>
  <conditionalFormatting sqref="N88:N101">
    <cfRule type="expression" dxfId="415" priority="415">
      <formula>IF(AND(N88="",M88="",L88=""),TRUE,FALSE)</formula>
    </cfRule>
    <cfRule type="expression" dxfId="414" priority="416">
      <formula>IF(AND(N88&lt;&gt;"",M88&lt;&gt;"",L88&lt;&gt;""),FALSE,TRUE)</formula>
    </cfRule>
  </conditionalFormatting>
  <conditionalFormatting sqref="O88:O101">
    <cfRule type="expression" dxfId="413" priority="413">
      <formula>IF(AND(O88="",P88="",Q88=""),TRUE,FALSE)</formula>
    </cfRule>
    <cfRule type="expression" dxfId="412" priority="414">
      <formula>IF(AND(O88&lt;&gt;"",P88&lt;&gt;"",Q88&lt;&gt;""),FALSE,TRUE)</formula>
    </cfRule>
  </conditionalFormatting>
  <conditionalFormatting sqref="P88:P101">
    <cfRule type="expression" dxfId="411" priority="411">
      <formula>IF(AND(P88="",Q88="",O88=""),TRUE,FALSE)</formula>
    </cfRule>
    <cfRule type="expression" dxfId="410" priority="412">
      <formula>IF(AND(P88&lt;&gt;"",Q88&lt;&gt;"",O88&lt;&gt;""),FALSE,TRUE)</formula>
    </cfRule>
  </conditionalFormatting>
  <conditionalFormatting sqref="Q88:Q101">
    <cfRule type="expression" dxfId="409" priority="409">
      <formula>IF(AND(Q88="",P88="",O88=""),TRUE,FALSE)</formula>
    </cfRule>
    <cfRule type="expression" dxfId="408" priority="410">
      <formula>IF(AND(Q88&lt;&gt;"",P88&lt;&gt;"",O88&lt;&gt;""),FALSE,TRUE)</formula>
    </cfRule>
  </conditionalFormatting>
  <conditionalFormatting sqref="R88:R101">
    <cfRule type="expression" dxfId="407" priority="407">
      <formula>IF(AND(R88="",S88="",T88=""),TRUE,FALSE)</formula>
    </cfRule>
    <cfRule type="expression" dxfId="406" priority="408">
      <formula>IF(AND(R88&lt;&gt;"",S88&lt;&gt;"",T88&lt;&gt;""),FALSE,TRUE)</formula>
    </cfRule>
  </conditionalFormatting>
  <conditionalFormatting sqref="S88:S101">
    <cfRule type="expression" dxfId="405" priority="405">
      <formula>IF(AND(S88="",T88="",R88=""),TRUE,FALSE)</formula>
    </cfRule>
    <cfRule type="expression" dxfId="404" priority="406">
      <formula>IF(AND(S88&lt;&gt;"",T88&lt;&gt;"",R88&lt;&gt;""),FALSE,TRUE)</formula>
    </cfRule>
  </conditionalFormatting>
  <conditionalFormatting sqref="T88:T101">
    <cfRule type="expression" dxfId="403" priority="403">
      <formula>IF(AND(T88="",S88="",R88=""),TRUE,FALSE)</formula>
    </cfRule>
    <cfRule type="expression" dxfId="402" priority="404">
      <formula>IF(AND(T88&lt;&gt;"",S88&lt;&gt;"",R88&lt;&gt;""),FALSE,TRUE)</formula>
    </cfRule>
  </conditionalFormatting>
  <conditionalFormatting sqref="U88:U101">
    <cfRule type="expression" dxfId="401" priority="401">
      <formula>IF(AND(U88="",V88="",W88=""),TRUE,FALSE)</formula>
    </cfRule>
    <cfRule type="expression" dxfId="400" priority="402">
      <formula>IF(AND(U88&lt;&gt;"",V88&lt;&gt;"",W88&lt;&gt;""),FALSE,TRUE)</formula>
    </cfRule>
  </conditionalFormatting>
  <conditionalFormatting sqref="V88:V101">
    <cfRule type="expression" dxfId="399" priority="399">
      <formula>IF(AND(V88="",W88="",U88=""),TRUE,FALSE)</formula>
    </cfRule>
    <cfRule type="expression" dxfId="398" priority="400">
      <formula>IF(AND(V88&lt;&gt;"",W88&lt;&gt;"",U88&lt;&gt;""),FALSE,TRUE)</formula>
    </cfRule>
  </conditionalFormatting>
  <conditionalFormatting sqref="W88:W101">
    <cfRule type="expression" dxfId="397" priority="397">
      <formula>IF(AND(W88="",V88="",U88=""),TRUE,FALSE)</formula>
    </cfRule>
    <cfRule type="expression" dxfId="396" priority="398">
      <formula>IF(AND(W88&lt;&gt;"",V88&lt;&gt;"",U88&lt;&gt;""),FALSE,TRUE)</formula>
    </cfRule>
  </conditionalFormatting>
  <conditionalFormatting sqref="X88:X101">
    <cfRule type="expression" dxfId="395" priority="395">
      <formula>IF(AND(X88="",Y88="",Z88=""),TRUE,FALSE)</formula>
    </cfRule>
    <cfRule type="expression" dxfId="394" priority="396">
      <formula>IF(AND(X88&lt;&gt;"",Y88&lt;&gt;"",Z88&lt;&gt;""),FALSE,TRUE)</formula>
    </cfRule>
  </conditionalFormatting>
  <conditionalFormatting sqref="Y88:Y101">
    <cfRule type="expression" dxfId="393" priority="393">
      <formula>IF(AND(Y88="",Z88="",X88=""),TRUE,FALSE)</formula>
    </cfRule>
    <cfRule type="expression" dxfId="392" priority="394">
      <formula>IF(AND(Y88&lt;&gt;"",Z88&lt;&gt;"",X88&lt;&gt;""),FALSE,TRUE)</formula>
    </cfRule>
  </conditionalFormatting>
  <conditionalFormatting sqref="Z88:Z101">
    <cfRule type="expression" dxfId="391" priority="391">
      <formula>IF(AND(Z88="",Y88="",X88=""),TRUE,FALSE)</formula>
    </cfRule>
    <cfRule type="expression" dxfId="390" priority="392">
      <formula>IF(AND(Z88&lt;&gt;"",Y88&lt;&gt;"",X88&lt;&gt;""),FALSE,TRUE)</formula>
    </cfRule>
  </conditionalFormatting>
  <conditionalFormatting sqref="AA88:AA101">
    <cfRule type="expression" dxfId="389" priority="389">
      <formula>IF(AND(AA88="",AB88="",AC88=""),TRUE,FALSE)</formula>
    </cfRule>
    <cfRule type="expression" dxfId="388" priority="390">
      <formula>IF(AND(AA88&lt;&gt;"",AB88&lt;&gt;"",AC88&lt;&gt;""),FALSE,TRUE)</formula>
    </cfRule>
  </conditionalFormatting>
  <conditionalFormatting sqref="AB88:AB101">
    <cfRule type="expression" dxfId="387" priority="387">
      <formula>IF(AND(AB88="",AC88="",AA88=""),TRUE,FALSE)</formula>
    </cfRule>
    <cfRule type="expression" dxfId="386" priority="388">
      <formula>IF(AND(AB88&lt;&gt;"",AC88&lt;&gt;"",AA88&lt;&gt;""),FALSE,TRUE)</formula>
    </cfRule>
  </conditionalFormatting>
  <conditionalFormatting sqref="AC88:AC101">
    <cfRule type="expression" dxfId="385" priority="385">
      <formula>IF(AND(AC88="",AB88="",AA88=""),TRUE,FALSE)</formula>
    </cfRule>
    <cfRule type="expression" dxfId="384" priority="386">
      <formula>IF(AND(AC88&lt;&gt;"",AB88&lt;&gt;"",AA88&lt;&gt;""),FALSE,TRUE)</formula>
    </cfRule>
  </conditionalFormatting>
  <conditionalFormatting sqref="AD88:AD101">
    <cfRule type="expression" dxfId="383" priority="383">
      <formula>IF(AND(AD88="",AE88="",AF88=""),TRUE,FALSE)</formula>
    </cfRule>
    <cfRule type="expression" dxfId="382" priority="384">
      <formula>IF(AND(AD88&lt;&gt;"",AE88&lt;&gt;"",AF88&lt;&gt;""),FALSE,TRUE)</formula>
    </cfRule>
  </conditionalFormatting>
  <conditionalFormatting sqref="AE88:AE101">
    <cfRule type="expression" dxfId="381" priority="381">
      <formula>IF(AND(AE88="",AF88="",AD88=""),TRUE,FALSE)</formula>
    </cfRule>
    <cfRule type="expression" dxfId="380" priority="382">
      <formula>IF(AND(AE88&lt;&gt;"",AF88&lt;&gt;"",AD88&lt;&gt;""),FALSE,TRUE)</formula>
    </cfRule>
  </conditionalFormatting>
  <conditionalFormatting sqref="AF88:AF101">
    <cfRule type="expression" dxfId="379" priority="379">
      <formula>IF(AND(AF88="",AE88="",AD88=""),TRUE,FALSE)</formula>
    </cfRule>
    <cfRule type="expression" dxfId="378" priority="380">
      <formula>IF(AND(AF88&lt;&gt;"",AE88&lt;&gt;"",AD88&lt;&gt;""),FALSE,TRUE)</formula>
    </cfRule>
  </conditionalFormatting>
  <conditionalFormatting sqref="AG88:AG101">
    <cfRule type="expression" dxfId="377" priority="377">
      <formula>IF(AND(AG88="",AH88="",AI88=""),TRUE,FALSE)</formula>
    </cfRule>
    <cfRule type="expression" dxfId="376" priority="378">
      <formula>IF(AND(AG88&lt;&gt;"",AH88&lt;&gt;"",AI88&lt;&gt;""),FALSE,TRUE)</formula>
    </cfRule>
  </conditionalFormatting>
  <conditionalFormatting sqref="AH88:AH101">
    <cfRule type="expression" dxfId="375" priority="375">
      <formula>IF(AND(AH88="",AI88="",AG88=""),TRUE,FALSE)</formula>
    </cfRule>
    <cfRule type="expression" dxfId="374" priority="376">
      <formula>IF(AND(AH88&lt;&gt;"",AI88&lt;&gt;"",AG88&lt;&gt;""),FALSE,TRUE)</formula>
    </cfRule>
  </conditionalFormatting>
  <conditionalFormatting sqref="AI88:AI101">
    <cfRule type="expression" dxfId="373" priority="373">
      <formula>IF(AND(AI88="",AH88="",AG88=""),TRUE,FALSE)</formula>
    </cfRule>
    <cfRule type="expression" dxfId="372" priority="374">
      <formula>IF(AND(AI88&lt;&gt;"",AH88&lt;&gt;"",AG88&lt;&gt;""),FALSE,TRUE)</formula>
    </cfRule>
  </conditionalFormatting>
  <conditionalFormatting sqref="AJ88:AJ101">
    <cfRule type="expression" dxfId="371" priority="371">
      <formula>IF(AND(AJ88="",AK88="",AL88=""),TRUE,FALSE)</formula>
    </cfRule>
    <cfRule type="expression" dxfId="370" priority="372">
      <formula>IF(AND(AJ88&lt;&gt;"",AK88&lt;&gt;"",AL88&lt;&gt;""),FALSE,TRUE)</formula>
    </cfRule>
  </conditionalFormatting>
  <conditionalFormatting sqref="AK88:AK101">
    <cfRule type="expression" dxfId="369" priority="369">
      <formula>IF(AND(AK88="",AL88="",AJ88=""),TRUE,FALSE)</formula>
    </cfRule>
    <cfRule type="expression" dxfId="368" priority="370">
      <formula>IF(AND(AK88&lt;&gt;"",AL88&lt;&gt;"",AJ88&lt;&gt;""),FALSE,TRUE)</formula>
    </cfRule>
  </conditionalFormatting>
  <conditionalFormatting sqref="AL88:AL101">
    <cfRule type="expression" dxfId="367" priority="367">
      <formula>IF(AND(AL88="",AK88="",AJ88=""),TRUE,FALSE)</formula>
    </cfRule>
    <cfRule type="expression" dxfId="366" priority="368">
      <formula>IF(AND(AL88&lt;&gt;"",AK88&lt;&gt;"",AJ88&lt;&gt;""),FALSE,TRUE)</formula>
    </cfRule>
  </conditionalFormatting>
  <conditionalFormatting sqref="AM88:AM101">
    <cfRule type="expression" dxfId="365" priority="365">
      <formula>IF(AND(AM88="",AN88="",AO88=""),TRUE,FALSE)</formula>
    </cfRule>
    <cfRule type="expression" dxfId="364" priority="366">
      <formula>IF(AND(AM88&lt;&gt;"",AN88&lt;&gt;"",AO88&lt;&gt;""),FALSE,TRUE)</formula>
    </cfRule>
  </conditionalFormatting>
  <conditionalFormatting sqref="AN88:AN101">
    <cfRule type="expression" dxfId="363" priority="363">
      <formula>IF(AND(AN88="",AO88="",AM88=""),TRUE,FALSE)</formula>
    </cfRule>
    <cfRule type="expression" dxfId="362" priority="364">
      <formula>IF(AND(AN88&lt;&gt;"",AO88&lt;&gt;"",AM88&lt;&gt;""),FALSE,TRUE)</formula>
    </cfRule>
  </conditionalFormatting>
  <conditionalFormatting sqref="AO88:AO101">
    <cfRule type="expression" dxfId="361" priority="361">
      <formula>IF(AND(AO88="",AN88="",AM88=""),TRUE,FALSE)</formula>
    </cfRule>
    <cfRule type="expression" dxfId="360" priority="362">
      <formula>IF(AND(AO88&lt;&gt;"",AN88&lt;&gt;"",AM88&lt;&gt;""),FALSE,TRUE)</formula>
    </cfRule>
  </conditionalFormatting>
  <conditionalFormatting sqref="F107:F120">
    <cfRule type="expression" dxfId="359" priority="359">
      <formula>IF(AND(F107="",G107="",H107=""),TRUE,FALSE)</formula>
    </cfRule>
    <cfRule type="expression" dxfId="358" priority="360">
      <formula>IF(AND(F107&lt;&gt;"",G107&lt;&gt;"",H107&lt;&gt;""),FALSE,TRUE)</formula>
    </cfRule>
  </conditionalFormatting>
  <conditionalFormatting sqref="G107:G120">
    <cfRule type="expression" dxfId="357" priority="357">
      <formula>IF(AND(G107="",H107="",F107=""),TRUE,FALSE)</formula>
    </cfRule>
    <cfRule type="expression" dxfId="356" priority="358">
      <formula>IF(AND(G107&lt;&gt;"",H107&lt;&gt;"",F107&lt;&gt;""),FALSE,TRUE)</formula>
    </cfRule>
  </conditionalFormatting>
  <conditionalFormatting sqref="H107:H120">
    <cfRule type="expression" dxfId="355" priority="355">
      <formula>IF(AND(H107="",G107="",F107=""),TRUE,FALSE)</formula>
    </cfRule>
    <cfRule type="expression" dxfId="354" priority="356">
      <formula>IF(AND(H107&lt;&gt;"",G107&lt;&gt;"",F107&lt;&gt;""),FALSE,TRUE)</formula>
    </cfRule>
  </conditionalFormatting>
  <conditionalFormatting sqref="I107:I120">
    <cfRule type="expression" dxfId="353" priority="353">
      <formula>IF(AND(I107="",J107="",K107=""),TRUE,FALSE)</formula>
    </cfRule>
    <cfRule type="expression" dxfId="352" priority="354">
      <formula>IF(AND(I107&lt;&gt;"",J107&lt;&gt;"",K107&lt;&gt;""),FALSE,TRUE)</formula>
    </cfRule>
  </conditionalFormatting>
  <conditionalFormatting sqref="J107:J120">
    <cfRule type="expression" dxfId="351" priority="351">
      <formula>IF(AND(J107="",K107="",I107=""),TRUE,FALSE)</formula>
    </cfRule>
    <cfRule type="expression" dxfId="350" priority="352">
      <formula>IF(AND(J107&lt;&gt;"",K107&lt;&gt;"",I107&lt;&gt;""),FALSE,TRUE)</formula>
    </cfRule>
  </conditionalFormatting>
  <conditionalFormatting sqref="K107:K120">
    <cfRule type="expression" dxfId="349" priority="349">
      <formula>IF(AND(K107="",J107="",I107=""),TRUE,FALSE)</formula>
    </cfRule>
    <cfRule type="expression" dxfId="348" priority="350">
      <formula>IF(AND(K107&lt;&gt;"",J107&lt;&gt;"",I107&lt;&gt;""),FALSE,TRUE)</formula>
    </cfRule>
  </conditionalFormatting>
  <conditionalFormatting sqref="L107:L120">
    <cfRule type="expression" dxfId="347" priority="347">
      <formula>IF(AND(L107="",M107="",N107=""),TRUE,FALSE)</formula>
    </cfRule>
    <cfRule type="expression" dxfId="346" priority="348">
      <formula>IF(AND(L107&lt;&gt;"",M107&lt;&gt;"",N107&lt;&gt;""),FALSE,TRUE)</formula>
    </cfRule>
  </conditionalFormatting>
  <conditionalFormatting sqref="M107:M120">
    <cfRule type="expression" dxfId="345" priority="345">
      <formula>IF(AND(M107="",N107="",L107=""),TRUE,FALSE)</formula>
    </cfRule>
    <cfRule type="expression" dxfId="344" priority="346">
      <formula>IF(AND(M107&lt;&gt;"",N107&lt;&gt;"",L107&lt;&gt;""),FALSE,TRUE)</formula>
    </cfRule>
  </conditionalFormatting>
  <conditionalFormatting sqref="N107:N120">
    <cfRule type="expression" dxfId="343" priority="343">
      <formula>IF(AND(N107="",M107="",L107=""),TRUE,FALSE)</formula>
    </cfRule>
    <cfRule type="expression" dxfId="342" priority="344">
      <formula>IF(AND(N107&lt;&gt;"",M107&lt;&gt;"",L107&lt;&gt;""),FALSE,TRUE)</formula>
    </cfRule>
  </conditionalFormatting>
  <conditionalFormatting sqref="O107:O120">
    <cfRule type="expression" dxfId="341" priority="341">
      <formula>IF(AND(O107="",P107="",Q107=""),TRUE,FALSE)</formula>
    </cfRule>
    <cfRule type="expression" dxfId="340" priority="342">
      <formula>IF(AND(O107&lt;&gt;"",P107&lt;&gt;"",Q107&lt;&gt;""),FALSE,TRUE)</formula>
    </cfRule>
  </conditionalFormatting>
  <conditionalFormatting sqref="P107:P120">
    <cfRule type="expression" dxfId="339" priority="339">
      <formula>IF(AND(P107="",Q107="",O107=""),TRUE,FALSE)</formula>
    </cfRule>
    <cfRule type="expression" dxfId="338" priority="340">
      <formula>IF(AND(P107&lt;&gt;"",Q107&lt;&gt;"",O107&lt;&gt;""),FALSE,TRUE)</formula>
    </cfRule>
  </conditionalFormatting>
  <conditionalFormatting sqref="Q107:Q120">
    <cfRule type="expression" dxfId="337" priority="337">
      <formula>IF(AND(Q107="",P107="",O107=""),TRUE,FALSE)</formula>
    </cfRule>
    <cfRule type="expression" dxfId="336" priority="338">
      <formula>IF(AND(Q107&lt;&gt;"",P107&lt;&gt;"",O107&lt;&gt;""),FALSE,TRUE)</formula>
    </cfRule>
  </conditionalFormatting>
  <conditionalFormatting sqref="R107:R120">
    <cfRule type="expression" dxfId="335" priority="335">
      <formula>IF(AND(R107="",S107="",T107=""),TRUE,FALSE)</formula>
    </cfRule>
    <cfRule type="expression" dxfId="334" priority="336">
      <formula>IF(AND(R107&lt;&gt;"",S107&lt;&gt;"",T107&lt;&gt;""),FALSE,TRUE)</formula>
    </cfRule>
  </conditionalFormatting>
  <conditionalFormatting sqref="S107:S120">
    <cfRule type="expression" dxfId="333" priority="333">
      <formula>IF(AND(S107="",T107="",R107=""),TRUE,FALSE)</formula>
    </cfRule>
    <cfRule type="expression" dxfId="332" priority="334">
      <formula>IF(AND(S107&lt;&gt;"",T107&lt;&gt;"",R107&lt;&gt;""),FALSE,TRUE)</formula>
    </cfRule>
  </conditionalFormatting>
  <conditionalFormatting sqref="T107:T120">
    <cfRule type="expression" dxfId="331" priority="331">
      <formula>IF(AND(T107="",S107="",R107=""),TRUE,FALSE)</formula>
    </cfRule>
    <cfRule type="expression" dxfId="330" priority="332">
      <formula>IF(AND(T107&lt;&gt;"",S107&lt;&gt;"",R107&lt;&gt;""),FALSE,TRUE)</formula>
    </cfRule>
  </conditionalFormatting>
  <conditionalFormatting sqref="U107:U120">
    <cfRule type="expression" dxfId="329" priority="329">
      <formula>IF(AND(U107="",V107="",W107=""),TRUE,FALSE)</formula>
    </cfRule>
    <cfRule type="expression" dxfId="328" priority="330">
      <formula>IF(AND(U107&lt;&gt;"",V107&lt;&gt;"",W107&lt;&gt;""),FALSE,TRUE)</formula>
    </cfRule>
  </conditionalFormatting>
  <conditionalFormatting sqref="V107:V120">
    <cfRule type="expression" dxfId="327" priority="327">
      <formula>IF(AND(V107="",W107="",U107=""),TRUE,FALSE)</formula>
    </cfRule>
    <cfRule type="expression" dxfId="326" priority="328">
      <formula>IF(AND(V107&lt;&gt;"",W107&lt;&gt;"",U107&lt;&gt;""),FALSE,TRUE)</formula>
    </cfRule>
  </conditionalFormatting>
  <conditionalFormatting sqref="W107:W120">
    <cfRule type="expression" dxfId="325" priority="325">
      <formula>IF(AND(W107="",V107="",U107=""),TRUE,FALSE)</formula>
    </cfRule>
    <cfRule type="expression" dxfId="324" priority="326">
      <formula>IF(AND(W107&lt;&gt;"",V107&lt;&gt;"",U107&lt;&gt;""),FALSE,TRUE)</formula>
    </cfRule>
  </conditionalFormatting>
  <conditionalFormatting sqref="X107:X120">
    <cfRule type="expression" dxfId="323" priority="323">
      <formula>IF(AND(X107="",Y107="",Z107=""),TRUE,FALSE)</formula>
    </cfRule>
    <cfRule type="expression" dxfId="322" priority="324">
      <formula>IF(AND(X107&lt;&gt;"",Y107&lt;&gt;"",Z107&lt;&gt;""),FALSE,TRUE)</formula>
    </cfRule>
  </conditionalFormatting>
  <conditionalFormatting sqref="Y107:Y120">
    <cfRule type="expression" dxfId="321" priority="321">
      <formula>IF(AND(Y107="",Z107="",X107=""),TRUE,FALSE)</formula>
    </cfRule>
    <cfRule type="expression" dxfId="320" priority="322">
      <formula>IF(AND(Y107&lt;&gt;"",Z107&lt;&gt;"",X107&lt;&gt;""),FALSE,TRUE)</formula>
    </cfRule>
  </conditionalFormatting>
  <conditionalFormatting sqref="Z107:Z120">
    <cfRule type="expression" dxfId="319" priority="319">
      <formula>IF(AND(Z107="",Y107="",X107=""),TRUE,FALSE)</formula>
    </cfRule>
    <cfRule type="expression" dxfId="318" priority="320">
      <formula>IF(AND(Z107&lt;&gt;"",Y107&lt;&gt;"",X107&lt;&gt;""),FALSE,TRUE)</formula>
    </cfRule>
  </conditionalFormatting>
  <conditionalFormatting sqref="AA107:AA120">
    <cfRule type="expression" dxfId="317" priority="317">
      <formula>IF(AND(AA107="",AB107="",AC107=""),TRUE,FALSE)</formula>
    </cfRule>
    <cfRule type="expression" dxfId="316" priority="318">
      <formula>IF(AND(AA107&lt;&gt;"",AB107&lt;&gt;"",AC107&lt;&gt;""),FALSE,TRUE)</formula>
    </cfRule>
  </conditionalFormatting>
  <conditionalFormatting sqref="AB107:AB120">
    <cfRule type="expression" dxfId="315" priority="315">
      <formula>IF(AND(AB107="",AC107="",AA107=""),TRUE,FALSE)</formula>
    </cfRule>
    <cfRule type="expression" dxfId="314" priority="316">
      <formula>IF(AND(AB107&lt;&gt;"",AC107&lt;&gt;"",AA107&lt;&gt;""),FALSE,TRUE)</formula>
    </cfRule>
  </conditionalFormatting>
  <conditionalFormatting sqref="AC107:AC120">
    <cfRule type="expression" dxfId="313" priority="313">
      <formula>IF(AND(AC107="",AB107="",AA107=""),TRUE,FALSE)</formula>
    </cfRule>
    <cfRule type="expression" dxfId="312" priority="314">
      <formula>IF(AND(AC107&lt;&gt;"",AB107&lt;&gt;"",AA107&lt;&gt;""),FALSE,TRUE)</formula>
    </cfRule>
  </conditionalFormatting>
  <conditionalFormatting sqref="AD107:AD120">
    <cfRule type="expression" dxfId="311" priority="311">
      <formula>IF(AND(AD107="",AE107="",AF107=""),TRUE,FALSE)</formula>
    </cfRule>
    <cfRule type="expression" dxfId="310" priority="312">
      <formula>IF(AND(AD107&lt;&gt;"",AE107&lt;&gt;"",AF107&lt;&gt;""),FALSE,TRUE)</formula>
    </cfRule>
  </conditionalFormatting>
  <conditionalFormatting sqref="AE107:AE120">
    <cfRule type="expression" dxfId="309" priority="309">
      <formula>IF(AND(AE107="",AF107="",AD107=""),TRUE,FALSE)</formula>
    </cfRule>
    <cfRule type="expression" dxfId="308" priority="310">
      <formula>IF(AND(AE107&lt;&gt;"",AF107&lt;&gt;"",AD107&lt;&gt;""),FALSE,TRUE)</formula>
    </cfRule>
  </conditionalFormatting>
  <conditionalFormatting sqref="AF107:AF120">
    <cfRule type="expression" dxfId="307" priority="307">
      <formula>IF(AND(AF107="",AE107="",AD107=""),TRUE,FALSE)</formula>
    </cfRule>
    <cfRule type="expression" dxfId="306" priority="308">
      <formula>IF(AND(AF107&lt;&gt;"",AE107&lt;&gt;"",AD107&lt;&gt;""),FALSE,TRUE)</formula>
    </cfRule>
  </conditionalFormatting>
  <conditionalFormatting sqref="AG107:AG120">
    <cfRule type="expression" dxfId="305" priority="305">
      <formula>IF(AND(AG107="",AH107="",AI107=""),TRUE,FALSE)</formula>
    </cfRule>
    <cfRule type="expression" dxfId="304" priority="306">
      <formula>IF(AND(AG107&lt;&gt;"",AH107&lt;&gt;"",AI107&lt;&gt;""),FALSE,TRUE)</formula>
    </cfRule>
  </conditionalFormatting>
  <conditionalFormatting sqref="AH107:AH120">
    <cfRule type="expression" dxfId="303" priority="303">
      <formula>IF(AND(AH107="",AI107="",AG107=""),TRUE,FALSE)</formula>
    </cfRule>
    <cfRule type="expression" dxfId="302" priority="304">
      <formula>IF(AND(AH107&lt;&gt;"",AI107&lt;&gt;"",AG107&lt;&gt;""),FALSE,TRUE)</formula>
    </cfRule>
  </conditionalFormatting>
  <conditionalFormatting sqref="AI107:AI120">
    <cfRule type="expression" dxfId="301" priority="301">
      <formula>IF(AND(AI107="",AH107="",AG107=""),TRUE,FALSE)</formula>
    </cfRule>
    <cfRule type="expression" dxfId="300" priority="302">
      <formula>IF(AND(AI107&lt;&gt;"",AH107&lt;&gt;"",AG107&lt;&gt;""),FALSE,TRUE)</formula>
    </cfRule>
  </conditionalFormatting>
  <conditionalFormatting sqref="AJ107:AJ120">
    <cfRule type="expression" dxfId="299" priority="299">
      <formula>IF(AND(AJ107="",AK107="",AL107=""),TRUE,FALSE)</formula>
    </cfRule>
    <cfRule type="expression" dxfId="298" priority="300">
      <formula>IF(AND(AJ107&lt;&gt;"",AK107&lt;&gt;"",AL107&lt;&gt;""),FALSE,TRUE)</formula>
    </cfRule>
  </conditionalFormatting>
  <conditionalFormatting sqref="AK107:AK120">
    <cfRule type="expression" dxfId="297" priority="297">
      <formula>IF(AND(AK107="",AL107="",AJ107=""),TRUE,FALSE)</formula>
    </cfRule>
    <cfRule type="expression" dxfId="296" priority="298">
      <formula>IF(AND(AK107&lt;&gt;"",AL107&lt;&gt;"",AJ107&lt;&gt;""),FALSE,TRUE)</formula>
    </cfRule>
  </conditionalFormatting>
  <conditionalFormatting sqref="AL107:AL120">
    <cfRule type="expression" dxfId="295" priority="295">
      <formula>IF(AND(AL107="",AK107="",AJ107=""),TRUE,FALSE)</formula>
    </cfRule>
    <cfRule type="expression" dxfId="294" priority="296">
      <formula>IF(AND(AL107&lt;&gt;"",AK107&lt;&gt;"",AJ107&lt;&gt;""),FALSE,TRUE)</formula>
    </cfRule>
  </conditionalFormatting>
  <conditionalFormatting sqref="AM107:AM120">
    <cfRule type="expression" dxfId="293" priority="293">
      <formula>IF(AND(AM107="",AN107="",AO107=""),TRUE,FALSE)</formula>
    </cfRule>
    <cfRule type="expression" dxfId="292" priority="294">
      <formula>IF(AND(AM107&lt;&gt;"",AN107&lt;&gt;"",AO107&lt;&gt;""),FALSE,TRUE)</formula>
    </cfRule>
  </conditionalFormatting>
  <conditionalFormatting sqref="AN107:AN120">
    <cfRule type="expression" dxfId="291" priority="291">
      <formula>IF(AND(AN107="",AO107="",AM107=""),TRUE,FALSE)</formula>
    </cfRule>
    <cfRule type="expression" dxfId="290" priority="292">
      <formula>IF(AND(AN107&lt;&gt;"",AO107&lt;&gt;"",AM107&lt;&gt;""),FALSE,TRUE)</formula>
    </cfRule>
  </conditionalFormatting>
  <conditionalFormatting sqref="AO107:AO120">
    <cfRule type="expression" dxfId="289" priority="289">
      <formula>IF(AND(AO107="",AN107="",AM107=""),TRUE,FALSE)</formula>
    </cfRule>
    <cfRule type="expression" dxfId="288" priority="290">
      <formula>IF(AND(AO107&lt;&gt;"",AN107&lt;&gt;"",AM107&lt;&gt;""),FALSE,TRUE)</formula>
    </cfRule>
  </conditionalFormatting>
  <conditionalFormatting sqref="F126:F139">
    <cfRule type="expression" dxfId="287" priority="287">
      <formula>IF(AND(F126="",G126="",H126=""),TRUE,FALSE)</formula>
    </cfRule>
    <cfRule type="expression" dxfId="286" priority="288">
      <formula>IF(AND(F126&lt;&gt;"",G126&lt;&gt;"",H126&lt;&gt;""),FALSE,TRUE)</formula>
    </cfRule>
  </conditionalFormatting>
  <conditionalFormatting sqref="G126:G139">
    <cfRule type="expression" dxfId="285" priority="285">
      <formula>IF(AND(G126="",H126="",F126=""),TRUE,FALSE)</formula>
    </cfRule>
    <cfRule type="expression" dxfId="284" priority="286">
      <formula>IF(AND(G126&lt;&gt;"",H126&lt;&gt;"",F126&lt;&gt;""),FALSE,TRUE)</formula>
    </cfRule>
  </conditionalFormatting>
  <conditionalFormatting sqref="H126:H139">
    <cfRule type="expression" dxfId="283" priority="283">
      <formula>IF(AND(H126="",G126="",F126=""),TRUE,FALSE)</formula>
    </cfRule>
    <cfRule type="expression" dxfId="282" priority="284">
      <formula>IF(AND(H126&lt;&gt;"",G126&lt;&gt;"",F126&lt;&gt;""),FALSE,TRUE)</formula>
    </cfRule>
  </conditionalFormatting>
  <conditionalFormatting sqref="I126:I139">
    <cfRule type="expression" dxfId="281" priority="281">
      <formula>IF(AND(I126="",J126="",K126=""),TRUE,FALSE)</formula>
    </cfRule>
    <cfRule type="expression" dxfId="280" priority="282">
      <formula>IF(AND(I126&lt;&gt;"",J126&lt;&gt;"",K126&lt;&gt;""),FALSE,TRUE)</formula>
    </cfRule>
  </conditionalFormatting>
  <conditionalFormatting sqref="J126:J139">
    <cfRule type="expression" dxfId="279" priority="279">
      <formula>IF(AND(J126="",K126="",I126=""),TRUE,FALSE)</formula>
    </cfRule>
    <cfRule type="expression" dxfId="278" priority="280">
      <formula>IF(AND(J126&lt;&gt;"",K126&lt;&gt;"",I126&lt;&gt;""),FALSE,TRUE)</formula>
    </cfRule>
  </conditionalFormatting>
  <conditionalFormatting sqref="K126:K139">
    <cfRule type="expression" dxfId="277" priority="277">
      <formula>IF(AND(K126="",J126="",I126=""),TRUE,FALSE)</formula>
    </cfRule>
    <cfRule type="expression" dxfId="276" priority="278">
      <formula>IF(AND(K126&lt;&gt;"",J126&lt;&gt;"",I126&lt;&gt;""),FALSE,TRUE)</formula>
    </cfRule>
  </conditionalFormatting>
  <conditionalFormatting sqref="L126:L139">
    <cfRule type="expression" dxfId="275" priority="275">
      <formula>IF(AND(L126="",M126="",N126=""),TRUE,FALSE)</formula>
    </cfRule>
    <cfRule type="expression" dxfId="274" priority="276">
      <formula>IF(AND(L126&lt;&gt;"",M126&lt;&gt;"",N126&lt;&gt;""),FALSE,TRUE)</formula>
    </cfRule>
  </conditionalFormatting>
  <conditionalFormatting sqref="M126:M139">
    <cfRule type="expression" dxfId="273" priority="273">
      <formula>IF(AND(M126="",N126="",L126=""),TRUE,FALSE)</formula>
    </cfRule>
    <cfRule type="expression" dxfId="272" priority="274">
      <formula>IF(AND(M126&lt;&gt;"",N126&lt;&gt;"",L126&lt;&gt;""),FALSE,TRUE)</formula>
    </cfRule>
  </conditionalFormatting>
  <conditionalFormatting sqref="N126:N139">
    <cfRule type="expression" dxfId="271" priority="271">
      <formula>IF(AND(N126="",M126="",L126=""),TRUE,FALSE)</formula>
    </cfRule>
    <cfRule type="expression" dxfId="270" priority="272">
      <formula>IF(AND(N126&lt;&gt;"",M126&lt;&gt;"",L126&lt;&gt;""),FALSE,TRUE)</formula>
    </cfRule>
  </conditionalFormatting>
  <conditionalFormatting sqref="O126:O139">
    <cfRule type="expression" dxfId="269" priority="269">
      <formula>IF(AND(O126="",P126="",Q126=""),TRUE,FALSE)</formula>
    </cfRule>
    <cfRule type="expression" dxfId="268" priority="270">
      <formula>IF(AND(O126&lt;&gt;"",P126&lt;&gt;"",Q126&lt;&gt;""),FALSE,TRUE)</formula>
    </cfRule>
  </conditionalFormatting>
  <conditionalFormatting sqref="P126:P139">
    <cfRule type="expression" dxfId="267" priority="267">
      <formula>IF(AND(P126="",Q126="",O126=""),TRUE,FALSE)</formula>
    </cfRule>
    <cfRule type="expression" dxfId="266" priority="268">
      <formula>IF(AND(P126&lt;&gt;"",Q126&lt;&gt;"",O126&lt;&gt;""),FALSE,TRUE)</formula>
    </cfRule>
  </conditionalFormatting>
  <conditionalFormatting sqref="Q126:Q139">
    <cfRule type="expression" dxfId="265" priority="265">
      <formula>IF(AND(Q126="",P126="",O126=""),TRUE,FALSE)</formula>
    </cfRule>
    <cfRule type="expression" dxfId="264" priority="266">
      <formula>IF(AND(Q126&lt;&gt;"",P126&lt;&gt;"",O126&lt;&gt;""),FALSE,TRUE)</formula>
    </cfRule>
  </conditionalFormatting>
  <conditionalFormatting sqref="R126:R139">
    <cfRule type="expression" dxfId="263" priority="263">
      <formula>IF(AND(R126="",S126="",T126=""),TRUE,FALSE)</formula>
    </cfRule>
    <cfRule type="expression" dxfId="262" priority="264">
      <formula>IF(AND(R126&lt;&gt;"",S126&lt;&gt;"",T126&lt;&gt;""),FALSE,TRUE)</formula>
    </cfRule>
  </conditionalFormatting>
  <conditionalFormatting sqref="S126:S139">
    <cfRule type="expression" dxfId="261" priority="261">
      <formula>IF(AND(S126="",T126="",R126=""),TRUE,FALSE)</formula>
    </cfRule>
    <cfRule type="expression" dxfId="260" priority="262">
      <formula>IF(AND(S126&lt;&gt;"",T126&lt;&gt;"",R126&lt;&gt;""),FALSE,TRUE)</formula>
    </cfRule>
  </conditionalFormatting>
  <conditionalFormatting sqref="T126:T139">
    <cfRule type="expression" dxfId="259" priority="259">
      <formula>IF(AND(T126="",S126="",R126=""),TRUE,FALSE)</formula>
    </cfRule>
    <cfRule type="expression" dxfId="258" priority="260">
      <formula>IF(AND(T126&lt;&gt;"",S126&lt;&gt;"",R126&lt;&gt;""),FALSE,TRUE)</formula>
    </cfRule>
  </conditionalFormatting>
  <conditionalFormatting sqref="U126:U139">
    <cfRule type="expression" dxfId="257" priority="257">
      <formula>IF(AND(U126="",V126="",W126=""),TRUE,FALSE)</formula>
    </cfRule>
    <cfRule type="expression" dxfId="256" priority="258">
      <formula>IF(AND(U126&lt;&gt;"",V126&lt;&gt;"",W126&lt;&gt;""),FALSE,TRUE)</formula>
    </cfRule>
  </conditionalFormatting>
  <conditionalFormatting sqref="V126:V139">
    <cfRule type="expression" dxfId="255" priority="255">
      <formula>IF(AND(V126="",W126="",U126=""),TRUE,FALSE)</formula>
    </cfRule>
    <cfRule type="expression" dxfId="254" priority="256">
      <formula>IF(AND(V126&lt;&gt;"",W126&lt;&gt;"",U126&lt;&gt;""),FALSE,TRUE)</formula>
    </cfRule>
  </conditionalFormatting>
  <conditionalFormatting sqref="W126:W139">
    <cfRule type="expression" dxfId="253" priority="253">
      <formula>IF(AND(W126="",V126="",U126=""),TRUE,FALSE)</formula>
    </cfRule>
    <cfRule type="expression" dxfId="252" priority="254">
      <formula>IF(AND(W126&lt;&gt;"",V126&lt;&gt;"",U126&lt;&gt;""),FALSE,TRUE)</formula>
    </cfRule>
  </conditionalFormatting>
  <conditionalFormatting sqref="X126:X139">
    <cfRule type="expression" dxfId="251" priority="251">
      <formula>IF(AND(X126="",Y126="",Z126=""),TRUE,FALSE)</formula>
    </cfRule>
    <cfRule type="expression" dxfId="250" priority="252">
      <formula>IF(AND(X126&lt;&gt;"",Y126&lt;&gt;"",Z126&lt;&gt;""),FALSE,TRUE)</formula>
    </cfRule>
  </conditionalFormatting>
  <conditionalFormatting sqref="Y126:Y139">
    <cfRule type="expression" dxfId="249" priority="249">
      <formula>IF(AND(Y126="",Z126="",X126=""),TRUE,FALSE)</formula>
    </cfRule>
    <cfRule type="expression" dxfId="248" priority="250">
      <formula>IF(AND(Y126&lt;&gt;"",Z126&lt;&gt;"",X126&lt;&gt;""),FALSE,TRUE)</formula>
    </cfRule>
  </conditionalFormatting>
  <conditionalFormatting sqref="Z126:Z139">
    <cfRule type="expression" dxfId="247" priority="247">
      <formula>IF(AND(Z126="",Y126="",X126=""),TRUE,FALSE)</formula>
    </cfRule>
    <cfRule type="expression" dxfId="246" priority="248">
      <formula>IF(AND(Z126&lt;&gt;"",Y126&lt;&gt;"",X126&lt;&gt;""),FALSE,TRUE)</formula>
    </cfRule>
  </conditionalFormatting>
  <conditionalFormatting sqref="AA126:AA139">
    <cfRule type="expression" dxfId="245" priority="245">
      <formula>IF(AND(AA126="",AB126="",AC126=""),TRUE,FALSE)</formula>
    </cfRule>
    <cfRule type="expression" dxfId="244" priority="246">
      <formula>IF(AND(AA126&lt;&gt;"",AB126&lt;&gt;"",AC126&lt;&gt;""),FALSE,TRUE)</formula>
    </cfRule>
  </conditionalFormatting>
  <conditionalFormatting sqref="AB126:AB139">
    <cfRule type="expression" dxfId="243" priority="243">
      <formula>IF(AND(AB126="",AC126="",AA126=""),TRUE,FALSE)</formula>
    </cfRule>
    <cfRule type="expression" dxfId="242" priority="244">
      <formula>IF(AND(AB126&lt;&gt;"",AC126&lt;&gt;"",AA126&lt;&gt;""),FALSE,TRUE)</formula>
    </cfRule>
  </conditionalFormatting>
  <conditionalFormatting sqref="AC126:AC139">
    <cfRule type="expression" dxfId="241" priority="241">
      <formula>IF(AND(AC126="",AB126="",AA126=""),TRUE,FALSE)</formula>
    </cfRule>
    <cfRule type="expression" dxfId="240" priority="242">
      <formula>IF(AND(AC126&lt;&gt;"",AB126&lt;&gt;"",AA126&lt;&gt;""),FALSE,TRUE)</formula>
    </cfRule>
  </conditionalFormatting>
  <conditionalFormatting sqref="AD126:AD139">
    <cfRule type="expression" dxfId="239" priority="239">
      <formula>IF(AND(AD126="",AE126="",AF126=""),TRUE,FALSE)</formula>
    </cfRule>
    <cfRule type="expression" dxfId="238" priority="240">
      <formula>IF(AND(AD126&lt;&gt;"",AE126&lt;&gt;"",AF126&lt;&gt;""),FALSE,TRUE)</formula>
    </cfRule>
  </conditionalFormatting>
  <conditionalFormatting sqref="AE126:AE139">
    <cfRule type="expression" dxfId="237" priority="237">
      <formula>IF(AND(AE126="",AF126="",AD126=""),TRUE,FALSE)</formula>
    </cfRule>
    <cfRule type="expression" dxfId="236" priority="238">
      <formula>IF(AND(AE126&lt;&gt;"",AF126&lt;&gt;"",AD126&lt;&gt;""),FALSE,TRUE)</formula>
    </cfRule>
  </conditionalFormatting>
  <conditionalFormatting sqref="AF126:AF139">
    <cfRule type="expression" dxfId="235" priority="235">
      <formula>IF(AND(AF126="",AE126="",AD126=""),TRUE,FALSE)</formula>
    </cfRule>
    <cfRule type="expression" dxfId="234" priority="236">
      <formula>IF(AND(AF126&lt;&gt;"",AE126&lt;&gt;"",AD126&lt;&gt;""),FALSE,TRUE)</formula>
    </cfRule>
  </conditionalFormatting>
  <conditionalFormatting sqref="AG126:AG139">
    <cfRule type="expression" dxfId="233" priority="233">
      <formula>IF(AND(AG126="",AH126="",AI126=""),TRUE,FALSE)</formula>
    </cfRule>
    <cfRule type="expression" dxfId="232" priority="234">
      <formula>IF(AND(AG126&lt;&gt;"",AH126&lt;&gt;"",AI126&lt;&gt;""),FALSE,TRUE)</formula>
    </cfRule>
  </conditionalFormatting>
  <conditionalFormatting sqref="AH126:AH139">
    <cfRule type="expression" dxfId="231" priority="231">
      <formula>IF(AND(AH126="",AI126="",AG126=""),TRUE,FALSE)</formula>
    </cfRule>
    <cfRule type="expression" dxfId="230" priority="232">
      <formula>IF(AND(AH126&lt;&gt;"",AI126&lt;&gt;"",AG126&lt;&gt;""),FALSE,TRUE)</formula>
    </cfRule>
  </conditionalFormatting>
  <conditionalFormatting sqref="AI126:AI139">
    <cfRule type="expression" dxfId="229" priority="229">
      <formula>IF(AND(AI126="",AH126="",AG126=""),TRUE,FALSE)</formula>
    </cfRule>
    <cfRule type="expression" dxfId="228" priority="230">
      <formula>IF(AND(AI126&lt;&gt;"",AH126&lt;&gt;"",AG126&lt;&gt;""),FALSE,TRUE)</formula>
    </cfRule>
  </conditionalFormatting>
  <conditionalFormatting sqref="AJ126:AJ139">
    <cfRule type="expression" dxfId="227" priority="227">
      <formula>IF(AND(AJ126="",AK126="",AL126=""),TRUE,FALSE)</formula>
    </cfRule>
    <cfRule type="expression" dxfId="226" priority="228">
      <formula>IF(AND(AJ126&lt;&gt;"",AK126&lt;&gt;"",AL126&lt;&gt;""),FALSE,TRUE)</formula>
    </cfRule>
  </conditionalFormatting>
  <conditionalFormatting sqref="AK126:AK139">
    <cfRule type="expression" dxfId="225" priority="225">
      <formula>IF(AND(AK126="",AL126="",AJ126=""),TRUE,FALSE)</formula>
    </cfRule>
    <cfRule type="expression" dxfId="224" priority="226">
      <formula>IF(AND(AK126&lt;&gt;"",AL126&lt;&gt;"",AJ126&lt;&gt;""),FALSE,TRUE)</formula>
    </cfRule>
  </conditionalFormatting>
  <conditionalFormatting sqref="AL126:AL139">
    <cfRule type="expression" dxfId="223" priority="223">
      <formula>IF(AND(AL126="",AK126="",AJ126=""),TRUE,FALSE)</formula>
    </cfRule>
    <cfRule type="expression" dxfId="222" priority="224">
      <formula>IF(AND(AL126&lt;&gt;"",AK126&lt;&gt;"",AJ126&lt;&gt;""),FALSE,TRUE)</formula>
    </cfRule>
  </conditionalFormatting>
  <conditionalFormatting sqref="AM126:AM139">
    <cfRule type="expression" dxfId="221" priority="221">
      <formula>IF(AND(AM126="",AN126="",AO126=""),TRUE,FALSE)</formula>
    </cfRule>
    <cfRule type="expression" dxfId="220" priority="222">
      <formula>IF(AND(AM126&lt;&gt;"",AN126&lt;&gt;"",AO126&lt;&gt;""),FALSE,TRUE)</formula>
    </cfRule>
  </conditionalFormatting>
  <conditionalFormatting sqref="AN126:AN139">
    <cfRule type="expression" dxfId="219" priority="219">
      <formula>IF(AND(AN126="",AO126="",AM126=""),TRUE,FALSE)</formula>
    </cfRule>
    <cfRule type="expression" dxfId="218" priority="220">
      <formula>IF(AND(AN126&lt;&gt;"",AO126&lt;&gt;"",AM126&lt;&gt;""),FALSE,TRUE)</formula>
    </cfRule>
  </conditionalFormatting>
  <conditionalFormatting sqref="AO126:AO139">
    <cfRule type="expression" dxfId="217" priority="217">
      <formula>IF(AND(AO126="",AN126="",AM126=""),TRUE,FALSE)</formula>
    </cfRule>
    <cfRule type="expression" dxfId="216" priority="218">
      <formula>IF(AND(AO126&lt;&gt;"",AN126&lt;&gt;"",AM126&lt;&gt;""),FALSE,TRUE)</formula>
    </cfRule>
  </conditionalFormatting>
  <conditionalFormatting sqref="F145:F158">
    <cfRule type="expression" dxfId="215" priority="215">
      <formula>IF(AND(F145="",G145="",H145=""),TRUE,FALSE)</formula>
    </cfRule>
    <cfRule type="expression" dxfId="214" priority="216">
      <formula>IF(AND(F145&lt;&gt;"",G145&lt;&gt;"",H145&lt;&gt;""),FALSE,TRUE)</formula>
    </cfRule>
  </conditionalFormatting>
  <conditionalFormatting sqref="G145:G158">
    <cfRule type="expression" dxfId="213" priority="213">
      <formula>IF(AND(G145="",H145="",F145=""),TRUE,FALSE)</formula>
    </cfRule>
    <cfRule type="expression" dxfId="212" priority="214">
      <formula>IF(AND(G145&lt;&gt;"",H145&lt;&gt;"",F145&lt;&gt;""),FALSE,TRUE)</formula>
    </cfRule>
  </conditionalFormatting>
  <conditionalFormatting sqref="H145:H158">
    <cfRule type="expression" dxfId="211" priority="211">
      <formula>IF(AND(H145="",G145="",F145=""),TRUE,FALSE)</formula>
    </cfRule>
    <cfRule type="expression" dxfId="210" priority="212">
      <formula>IF(AND(H145&lt;&gt;"",G145&lt;&gt;"",F145&lt;&gt;""),FALSE,TRUE)</formula>
    </cfRule>
  </conditionalFormatting>
  <conditionalFormatting sqref="I145:I158">
    <cfRule type="expression" dxfId="209" priority="209">
      <formula>IF(AND(I145="",J145="",K145=""),TRUE,FALSE)</formula>
    </cfRule>
    <cfRule type="expression" dxfId="208" priority="210">
      <formula>IF(AND(I145&lt;&gt;"",J145&lt;&gt;"",K145&lt;&gt;""),FALSE,TRUE)</formula>
    </cfRule>
  </conditionalFormatting>
  <conditionalFormatting sqref="J145:J158">
    <cfRule type="expression" dxfId="207" priority="207">
      <formula>IF(AND(J145="",K145="",I145=""),TRUE,FALSE)</formula>
    </cfRule>
    <cfRule type="expression" dxfId="206" priority="208">
      <formula>IF(AND(J145&lt;&gt;"",K145&lt;&gt;"",I145&lt;&gt;""),FALSE,TRUE)</formula>
    </cfRule>
  </conditionalFormatting>
  <conditionalFormatting sqref="K145:K158">
    <cfRule type="expression" dxfId="205" priority="205">
      <formula>IF(AND(K145="",J145="",I145=""),TRUE,FALSE)</formula>
    </cfRule>
    <cfRule type="expression" dxfId="204" priority="206">
      <formula>IF(AND(K145&lt;&gt;"",J145&lt;&gt;"",I145&lt;&gt;""),FALSE,TRUE)</formula>
    </cfRule>
  </conditionalFormatting>
  <conditionalFormatting sqref="L145:L158">
    <cfRule type="expression" dxfId="203" priority="203">
      <formula>IF(AND(L145="",M145="",N145=""),TRUE,FALSE)</formula>
    </cfRule>
    <cfRule type="expression" dxfId="202" priority="204">
      <formula>IF(AND(L145&lt;&gt;"",M145&lt;&gt;"",N145&lt;&gt;""),FALSE,TRUE)</formula>
    </cfRule>
  </conditionalFormatting>
  <conditionalFormatting sqref="M145:M158">
    <cfRule type="expression" dxfId="201" priority="201">
      <formula>IF(AND(M145="",N145="",L145=""),TRUE,FALSE)</formula>
    </cfRule>
    <cfRule type="expression" dxfId="200" priority="202">
      <formula>IF(AND(M145&lt;&gt;"",N145&lt;&gt;"",L145&lt;&gt;""),FALSE,TRUE)</formula>
    </cfRule>
  </conditionalFormatting>
  <conditionalFormatting sqref="N145:N158">
    <cfRule type="expression" dxfId="199" priority="199">
      <formula>IF(AND(N145="",M145="",L145=""),TRUE,FALSE)</formula>
    </cfRule>
    <cfRule type="expression" dxfId="198" priority="200">
      <formula>IF(AND(N145&lt;&gt;"",M145&lt;&gt;"",L145&lt;&gt;""),FALSE,TRUE)</formula>
    </cfRule>
  </conditionalFormatting>
  <conditionalFormatting sqref="O145:O158">
    <cfRule type="expression" dxfId="197" priority="197">
      <formula>IF(AND(O145="",P145="",Q145=""),TRUE,FALSE)</formula>
    </cfRule>
    <cfRule type="expression" dxfId="196" priority="198">
      <formula>IF(AND(O145&lt;&gt;"",P145&lt;&gt;"",Q145&lt;&gt;""),FALSE,TRUE)</formula>
    </cfRule>
  </conditionalFormatting>
  <conditionalFormatting sqref="P145:P158">
    <cfRule type="expression" dxfId="195" priority="195">
      <formula>IF(AND(P145="",Q145="",O145=""),TRUE,FALSE)</formula>
    </cfRule>
    <cfRule type="expression" dxfId="194" priority="196">
      <formula>IF(AND(P145&lt;&gt;"",Q145&lt;&gt;"",O145&lt;&gt;""),FALSE,TRUE)</formula>
    </cfRule>
  </conditionalFormatting>
  <conditionalFormatting sqref="Q145:Q158">
    <cfRule type="expression" dxfId="193" priority="193">
      <formula>IF(AND(Q145="",P145="",O145=""),TRUE,FALSE)</formula>
    </cfRule>
    <cfRule type="expression" dxfId="192" priority="194">
      <formula>IF(AND(Q145&lt;&gt;"",P145&lt;&gt;"",O145&lt;&gt;""),FALSE,TRUE)</formula>
    </cfRule>
  </conditionalFormatting>
  <conditionalFormatting sqref="R145:R158">
    <cfRule type="expression" dxfId="191" priority="191">
      <formula>IF(AND(R145="",S145="",T145=""),TRUE,FALSE)</formula>
    </cfRule>
    <cfRule type="expression" dxfId="190" priority="192">
      <formula>IF(AND(R145&lt;&gt;"",S145&lt;&gt;"",T145&lt;&gt;""),FALSE,TRUE)</formula>
    </cfRule>
  </conditionalFormatting>
  <conditionalFormatting sqref="S145:S158">
    <cfRule type="expression" dxfId="189" priority="189">
      <formula>IF(AND(S145="",T145="",R145=""),TRUE,FALSE)</formula>
    </cfRule>
    <cfRule type="expression" dxfId="188" priority="190">
      <formula>IF(AND(S145&lt;&gt;"",T145&lt;&gt;"",R145&lt;&gt;""),FALSE,TRUE)</formula>
    </cfRule>
  </conditionalFormatting>
  <conditionalFormatting sqref="T145:T158">
    <cfRule type="expression" dxfId="187" priority="187">
      <formula>IF(AND(T145="",S145="",R145=""),TRUE,FALSE)</formula>
    </cfRule>
    <cfRule type="expression" dxfId="186" priority="188">
      <formula>IF(AND(T145&lt;&gt;"",S145&lt;&gt;"",R145&lt;&gt;""),FALSE,TRUE)</formula>
    </cfRule>
  </conditionalFormatting>
  <conditionalFormatting sqref="U145:U158">
    <cfRule type="expression" dxfId="185" priority="185">
      <formula>IF(AND(U145="",V145="",W145=""),TRUE,FALSE)</formula>
    </cfRule>
    <cfRule type="expression" dxfId="184" priority="186">
      <formula>IF(AND(U145&lt;&gt;"",V145&lt;&gt;"",W145&lt;&gt;""),FALSE,TRUE)</formula>
    </cfRule>
  </conditionalFormatting>
  <conditionalFormatting sqref="V145:V158">
    <cfRule type="expression" dxfId="183" priority="183">
      <formula>IF(AND(V145="",W145="",U145=""),TRUE,FALSE)</formula>
    </cfRule>
    <cfRule type="expression" dxfId="182" priority="184">
      <formula>IF(AND(V145&lt;&gt;"",W145&lt;&gt;"",U145&lt;&gt;""),FALSE,TRUE)</formula>
    </cfRule>
  </conditionalFormatting>
  <conditionalFormatting sqref="W145:W158">
    <cfRule type="expression" dxfId="181" priority="181">
      <formula>IF(AND(W145="",V145="",U145=""),TRUE,FALSE)</formula>
    </cfRule>
    <cfRule type="expression" dxfId="180" priority="182">
      <formula>IF(AND(W145&lt;&gt;"",V145&lt;&gt;"",U145&lt;&gt;""),FALSE,TRUE)</formula>
    </cfRule>
  </conditionalFormatting>
  <conditionalFormatting sqref="X145:X158">
    <cfRule type="expression" dxfId="179" priority="179">
      <formula>IF(AND(X145="",Y145="",Z145=""),TRUE,FALSE)</formula>
    </cfRule>
    <cfRule type="expression" dxfId="178" priority="180">
      <formula>IF(AND(X145&lt;&gt;"",Y145&lt;&gt;"",Z145&lt;&gt;""),FALSE,TRUE)</formula>
    </cfRule>
  </conditionalFormatting>
  <conditionalFormatting sqref="Y145:Y158">
    <cfRule type="expression" dxfId="177" priority="177">
      <formula>IF(AND(Y145="",Z145="",X145=""),TRUE,FALSE)</formula>
    </cfRule>
    <cfRule type="expression" dxfId="176" priority="178">
      <formula>IF(AND(Y145&lt;&gt;"",Z145&lt;&gt;"",X145&lt;&gt;""),FALSE,TRUE)</formula>
    </cfRule>
  </conditionalFormatting>
  <conditionalFormatting sqref="Z145:Z158">
    <cfRule type="expression" dxfId="175" priority="175">
      <formula>IF(AND(Z145="",Y145="",X145=""),TRUE,FALSE)</formula>
    </cfRule>
    <cfRule type="expression" dxfId="174" priority="176">
      <formula>IF(AND(Z145&lt;&gt;"",Y145&lt;&gt;"",X145&lt;&gt;""),FALSE,TRUE)</formula>
    </cfRule>
  </conditionalFormatting>
  <conditionalFormatting sqref="AA145:AA158">
    <cfRule type="expression" dxfId="173" priority="173">
      <formula>IF(AND(AA145="",AB145="",AC145=""),TRUE,FALSE)</formula>
    </cfRule>
    <cfRule type="expression" dxfId="172" priority="174">
      <formula>IF(AND(AA145&lt;&gt;"",AB145&lt;&gt;"",AC145&lt;&gt;""),FALSE,TRUE)</formula>
    </cfRule>
  </conditionalFormatting>
  <conditionalFormatting sqref="AB145:AB158">
    <cfRule type="expression" dxfId="171" priority="171">
      <formula>IF(AND(AB145="",AC145="",AA145=""),TRUE,FALSE)</formula>
    </cfRule>
    <cfRule type="expression" dxfId="170" priority="172">
      <formula>IF(AND(AB145&lt;&gt;"",AC145&lt;&gt;"",AA145&lt;&gt;""),FALSE,TRUE)</formula>
    </cfRule>
  </conditionalFormatting>
  <conditionalFormatting sqref="AC145:AC158">
    <cfRule type="expression" dxfId="169" priority="169">
      <formula>IF(AND(AC145="",AB145="",AA145=""),TRUE,FALSE)</formula>
    </cfRule>
    <cfRule type="expression" dxfId="168" priority="170">
      <formula>IF(AND(AC145&lt;&gt;"",AB145&lt;&gt;"",AA145&lt;&gt;""),FALSE,TRUE)</formula>
    </cfRule>
  </conditionalFormatting>
  <conditionalFormatting sqref="AD145:AD158">
    <cfRule type="expression" dxfId="167" priority="167">
      <formula>IF(AND(AD145="",AE145="",AF145=""),TRUE,FALSE)</formula>
    </cfRule>
    <cfRule type="expression" dxfId="166" priority="168">
      <formula>IF(AND(AD145&lt;&gt;"",AE145&lt;&gt;"",AF145&lt;&gt;""),FALSE,TRUE)</formula>
    </cfRule>
  </conditionalFormatting>
  <conditionalFormatting sqref="AE145:AE158">
    <cfRule type="expression" dxfId="165" priority="165">
      <formula>IF(AND(AE145="",AF145="",AD145=""),TRUE,FALSE)</formula>
    </cfRule>
    <cfRule type="expression" dxfId="164" priority="166">
      <formula>IF(AND(AE145&lt;&gt;"",AF145&lt;&gt;"",AD145&lt;&gt;""),FALSE,TRUE)</formula>
    </cfRule>
  </conditionalFormatting>
  <conditionalFormatting sqref="AF145:AF158">
    <cfRule type="expression" dxfId="163" priority="163">
      <formula>IF(AND(AF145="",AE145="",AD145=""),TRUE,FALSE)</formula>
    </cfRule>
    <cfRule type="expression" dxfId="162" priority="164">
      <formula>IF(AND(AF145&lt;&gt;"",AE145&lt;&gt;"",AD145&lt;&gt;""),FALSE,TRUE)</formula>
    </cfRule>
  </conditionalFormatting>
  <conditionalFormatting sqref="AG145:AG158">
    <cfRule type="expression" dxfId="161" priority="161">
      <formula>IF(AND(AG145="",AH145="",AI145=""),TRUE,FALSE)</formula>
    </cfRule>
    <cfRule type="expression" dxfId="160" priority="162">
      <formula>IF(AND(AG145&lt;&gt;"",AH145&lt;&gt;"",AI145&lt;&gt;""),FALSE,TRUE)</formula>
    </cfRule>
  </conditionalFormatting>
  <conditionalFormatting sqref="AH145:AH158">
    <cfRule type="expression" dxfId="159" priority="159">
      <formula>IF(AND(AH145="",AI145="",AG145=""),TRUE,FALSE)</formula>
    </cfRule>
    <cfRule type="expression" dxfId="158" priority="160">
      <formula>IF(AND(AH145&lt;&gt;"",AI145&lt;&gt;"",AG145&lt;&gt;""),FALSE,TRUE)</formula>
    </cfRule>
  </conditionalFormatting>
  <conditionalFormatting sqref="AI145:AI158">
    <cfRule type="expression" dxfId="157" priority="157">
      <formula>IF(AND(AI145="",AH145="",AG145=""),TRUE,FALSE)</formula>
    </cfRule>
    <cfRule type="expression" dxfId="156" priority="158">
      <formula>IF(AND(AI145&lt;&gt;"",AH145&lt;&gt;"",AG145&lt;&gt;""),FALSE,TRUE)</formula>
    </cfRule>
  </conditionalFormatting>
  <conditionalFormatting sqref="AJ145:AJ158">
    <cfRule type="expression" dxfId="155" priority="155">
      <formula>IF(AND(AJ145="",AK145="",AL145=""),TRUE,FALSE)</formula>
    </cfRule>
    <cfRule type="expression" dxfId="154" priority="156">
      <formula>IF(AND(AJ145&lt;&gt;"",AK145&lt;&gt;"",AL145&lt;&gt;""),FALSE,TRUE)</formula>
    </cfRule>
  </conditionalFormatting>
  <conditionalFormatting sqref="AK145:AK158">
    <cfRule type="expression" dxfId="153" priority="153">
      <formula>IF(AND(AK145="",AL145="",AJ145=""),TRUE,FALSE)</formula>
    </cfRule>
    <cfRule type="expression" dxfId="152" priority="154">
      <formula>IF(AND(AK145&lt;&gt;"",AL145&lt;&gt;"",AJ145&lt;&gt;""),FALSE,TRUE)</formula>
    </cfRule>
  </conditionalFormatting>
  <conditionalFormatting sqref="AL145:AL158">
    <cfRule type="expression" dxfId="151" priority="151">
      <formula>IF(AND(AL145="",AK145="",AJ145=""),TRUE,FALSE)</formula>
    </cfRule>
    <cfRule type="expression" dxfId="150" priority="152">
      <formula>IF(AND(AL145&lt;&gt;"",AK145&lt;&gt;"",AJ145&lt;&gt;""),FALSE,TRUE)</formula>
    </cfRule>
  </conditionalFormatting>
  <conditionalFormatting sqref="AM145:AM158">
    <cfRule type="expression" dxfId="149" priority="149">
      <formula>IF(AND(AM145="",AN145="",AO145=""),TRUE,FALSE)</formula>
    </cfRule>
    <cfRule type="expression" dxfId="148" priority="150">
      <formula>IF(AND(AM145&lt;&gt;"",AN145&lt;&gt;"",AO145&lt;&gt;""),FALSE,TRUE)</formula>
    </cfRule>
  </conditionalFormatting>
  <conditionalFormatting sqref="AN145:AN158">
    <cfRule type="expression" dxfId="147" priority="147">
      <formula>IF(AND(AN145="",AO145="",AM145=""),TRUE,FALSE)</formula>
    </cfRule>
    <cfRule type="expression" dxfId="146" priority="148">
      <formula>IF(AND(AN145&lt;&gt;"",AO145&lt;&gt;"",AM145&lt;&gt;""),FALSE,TRUE)</formula>
    </cfRule>
  </conditionalFormatting>
  <conditionalFormatting sqref="AO145:AO158">
    <cfRule type="expression" dxfId="145" priority="145">
      <formula>IF(AND(AO145="",AN145="",AM145=""),TRUE,FALSE)</formula>
    </cfRule>
    <cfRule type="expression" dxfId="144" priority="146">
      <formula>IF(AND(AO145&lt;&gt;"",AN145&lt;&gt;"",AM145&lt;&gt;""),FALSE,TRUE)</formula>
    </cfRule>
  </conditionalFormatting>
  <conditionalFormatting sqref="F164:F177">
    <cfRule type="expression" dxfId="143" priority="143">
      <formula>IF(AND(F164="",G164="",H164=""),TRUE,FALSE)</formula>
    </cfRule>
    <cfRule type="expression" dxfId="142" priority="144">
      <formula>IF(AND(F164&lt;&gt;"",G164&lt;&gt;"",H164&lt;&gt;""),FALSE,TRUE)</formula>
    </cfRule>
  </conditionalFormatting>
  <conditionalFormatting sqref="G164:G177">
    <cfRule type="expression" dxfId="141" priority="141">
      <formula>IF(AND(G164="",H164="",F164=""),TRUE,FALSE)</formula>
    </cfRule>
    <cfRule type="expression" dxfId="140" priority="142">
      <formula>IF(AND(G164&lt;&gt;"",H164&lt;&gt;"",F164&lt;&gt;""),FALSE,TRUE)</formula>
    </cfRule>
  </conditionalFormatting>
  <conditionalFormatting sqref="H164:H177">
    <cfRule type="expression" dxfId="139" priority="139">
      <formula>IF(AND(H164="",G164="",F164=""),TRUE,FALSE)</formula>
    </cfRule>
    <cfRule type="expression" dxfId="138" priority="140">
      <formula>IF(AND(H164&lt;&gt;"",G164&lt;&gt;"",F164&lt;&gt;""),FALSE,TRUE)</formula>
    </cfRule>
  </conditionalFormatting>
  <conditionalFormatting sqref="I164:I177">
    <cfRule type="expression" dxfId="137" priority="137">
      <formula>IF(AND(I164="",J164="",K164=""),TRUE,FALSE)</formula>
    </cfRule>
    <cfRule type="expression" dxfId="136" priority="138">
      <formula>IF(AND(I164&lt;&gt;"",J164&lt;&gt;"",K164&lt;&gt;""),FALSE,TRUE)</formula>
    </cfRule>
  </conditionalFormatting>
  <conditionalFormatting sqref="J164:J177">
    <cfRule type="expression" dxfId="135" priority="135">
      <formula>IF(AND(J164="",K164="",I164=""),TRUE,FALSE)</formula>
    </cfRule>
    <cfRule type="expression" dxfId="134" priority="136">
      <formula>IF(AND(J164&lt;&gt;"",K164&lt;&gt;"",I164&lt;&gt;""),FALSE,TRUE)</formula>
    </cfRule>
  </conditionalFormatting>
  <conditionalFormatting sqref="K164:K177">
    <cfRule type="expression" dxfId="133" priority="133">
      <formula>IF(AND(K164="",J164="",I164=""),TRUE,FALSE)</formula>
    </cfRule>
    <cfRule type="expression" dxfId="132" priority="134">
      <formula>IF(AND(K164&lt;&gt;"",J164&lt;&gt;"",I164&lt;&gt;""),FALSE,TRUE)</formula>
    </cfRule>
  </conditionalFormatting>
  <conditionalFormatting sqref="L164:L177">
    <cfRule type="expression" dxfId="131" priority="131">
      <formula>IF(AND(L164="",M164="",N164=""),TRUE,FALSE)</formula>
    </cfRule>
    <cfRule type="expression" dxfId="130" priority="132">
      <formula>IF(AND(L164&lt;&gt;"",M164&lt;&gt;"",N164&lt;&gt;""),FALSE,TRUE)</formula>
    </cfRule>
  </conditionalFormatting>
  <conditionalFormatting sqref="M164:M177">
    <cfRule type="expression" dxfId="129" priority="129">
      <formula>IF(AND(M164="",N164="",L164=""),TRUE,FALSE)</formula>
    </cfRule>
    <cfRule type="expression" dxfId="128" priority="130">
      <formula>IF(AND(M164&lt;&gt;"",N164&lt;&gt;"",L164&lt;&gt;""),FALSE,TRUE)</formula>
    </cfRule>
  </conditionalFormatting>
  <conditionalFormatting sqref="N164:N177">
    <cfRule type="expression" dxfId="127" priority="127">
      <formula>IF(AND(N164="",M164="",L164=""),TRUE,FALSE)</formula>
    </cfRule>
    <cfRule type="expression" dxfId="126" priority="128">
      <formula>IF(AND(N164&lt;&gt;"",M164&lt;&gt;"",L164&lt;&gt;""),FALSE,TRUE)</formula>
    </cfRule>
  </conditionalFormatting>
  <conditionalFormatting sqref="O164:O177">
    <cfRule type="expression" dxfId="125" priority="125">
      <formula>IF(AND(O164="",P164="",Q164=""),TRUE,FALSE)</formula>
    </cfRule>
    <cfRule type="expression" dxfId="124" priority="126">
      <formula>IF(AND(O164&lt;&gt;"",P164&lt;&gt;"",Q164&lt;&gt;""),FALSE,TRUE)</formula>
    </cfRule>
  </conditionalFormatting>
  <conditionalFormatting sqref="P164:P177">
    <cfRule type="expression" dxfId="123" priority="123">
      <formula>IF(AND(P164="",Q164="",O164=""),TRUE,FALSE)</formula>
    </cfRule>
    <cfRule type="expression" dxfId="122" priority="124">
      <formula>IF(AND(P164&lt;&gt;"",Q164&lt;&gt;"",O164&lt;&gt;""),FALSE,TRUE)</formula>
    </cfRule>
  </conditionalFormatting>
  <conditionalFormatting sqref="Q164:Q177">
    <cfRule type="expression" dxfId="121" priority="121">
      <formula>IF(AND(Q164="",P164="",O164=""),TRUE,FALSE)</formula>
    </cfRule>
    <cfRule type="expression" dxfId="120" priority="122">
      <formula>IF(AND(Q164&lt;&gt;"",P164&lt;&gt;"",O164&lt;&gt;""),FALSE,TRUE)</formula>
    </cfRule>
  </conditionalFormatting>
  <conditionalFormatting sqref="R164:R177">
    <cfRule type="expression" dxfId="119" priority="119">
      <formula>IF(AND(R164="",S164="",T164=""),TRUE,FALSE)</formula>
    </cfRule>
    <cfRule type="expression" dxfId="118" priority="120">
      <formula>IF(AND(R164&lt;&gt;"",S164&lt;&gt;"",T164&lt;&gt;""),FALSE,TRUE)</formula>
    </cfRule>
  </conditionalFormatting>
  <conditionalFormatting sqref="S164:S177">
    <cfRule type="expression" dxfId="117" priority="117">
      <formula>IF(AND(S164="",T164="",R164=""),TRUE,FALSE)</formula>
    </cfRule>
    <cfRule type="expression" dxfId="116" priority="118">
      <formula>IF(AND(S164&lt;&gt;"",T164&lt;&gt;"",R164&lt;&gt;""),FALSE,TRUE)</formula>
    </cfRule>
  </conditionalFormatting>
  <conditionalFormatting sqref="T164:T177">
    <cfRule type="expression" dxfId="115" priority="115">
      <formula>IF(AND(T164="",S164="",R164=""),TRUE,FALSE)</formula>
    </cfRule>
    <cfRule type="expression" dxfId="114" priority="116">
      <formula>IF(AND(T164&lt;&gt;"",S164&lt;&gt;"",R164&lt;&gt;""),FALSE,TRUE)</formula>
    </cfRule>
  </conditionalFormatting>
  <conditionalFormatting sqref="U164:U177">
    <cfRule type="expression" dxfId="113" priority="113">
      <formula>IF(AND(U164="",V164="",W164=""),TRUE,FALSE)</formula>
    </cfRule>
    <cfRule type="expression" dxfId="112" priority="114">
      <formula>IF(AND(U164&lt;&gt;"",V164&lt;&gt;"",W164&lt;&gt;""),FALSE,TRUE)</formula>
    </cfRule>
  </conditionalFormatting>
  <conditionalFormatting sqref="V164:V177">
    <cfRule type="expression" dxfId="111" priority="111">
      <formula>IF(AND(V164="",W164="",U164=""),TRUE,FALSE)</formula>
    </cfRule>
    <cfRule type="expression" dxfId="110" priority="112">
      <formula>IF(AND(V164&lt;&gt;"",W164&lt;&gt;"",U164&lt;&gt;""),FALSE,TRUE)</formula>
    </cfRule>
  </conditionalFormatting>
  <conditionalFormatting sqref="W164:W177">
    <cfRule type="expression" dxfId="109" priority="109">
      <formula>IF(AND(W164="",V164="",U164=""),TRUE,FALSE)</formula>
    </cfRule>
    <cfRule type="expression" dxfId="108" priority="110">
      <formula>IF(AND(W164&lt;&gt;"",V164&lt;&gt;"",U164&lt;&gt;""),FALSE,TRUE)</formula>
    </cfRule>
  </conditionalFormatting>
  <conditionalFormatting sqref="X164:X177">
    <cfRule type="expression" dxfId="107" priority="107">
      <formula>IF(AND(X164="",Y164="",Z164=""),TRUE,FALSE)</formula>
    </cfRule>
    <cfRule type="expression" dxfId="106" priority="108">
      <formula>IF(AND(X164&lt;&gt;"",Y164&lt;&gt;"",Z164&lt;&gt;""),FALSE,TRUE)</formula>
    </cfRule>
  </conditionalFormatting>
  <conditionalFormatting sqref="Y164:Y177">
    <cfRule type="expression" dxfId="105" priority="105">
      <formula>IF(AND(Y164="",Z164="",X164=""),TRUE,FALSE)</formula>
    </cfRule>
    <cfRule type="expression" dxfId="104" priority="106">
      <formula>IF(AND(Y164&lt;&gt;"",Z164&lt;&gt;"",X164&lt;&gt;""),FALSE,TRUE)</formula>
    </cfRule>
  </conditionalFormatting>
  <conditionalFormatting sqref="Z164:Z177">
    <cfRule type="expression" dxfId="103" priority="103">
      <formula>IF(AND(Z164="",Y164="",X164=""),TRUE,FALSE)</formula>
    </cfRule>
    <cfRule type="expression" dxfId="102" priority="104">
      <formula>IF(AND(Z164&lt;&gt;"",Y164&lt;&gt;"",X164&lt;&gt;""),FALSE,TRUE)</formula>
    </cfRule>
  </conditionalFormatting>
  <conditionalFormatting sqref="AA164:AA177">
    <cfRule type="expression" dxfId="101" priority="101">
      <formula>IF(AND(AA164="",AB164="",AC164=""),TRUE,FALSE)</formula>
    </cfRule>
    <cfRule type="expression" dxfId="100" priority="102">
      <formula>IF(AND(AA164&lt;&gt;"",AB164&lt;&gt;"",AC164&lt;&gt;""),FALSE,TRUE)</formula>
    </cfRule>
  </conditionalFormatting>
  <conditionalFormatting sqref="AB164:AB177">
    <cfRule type="expression" dxfId="99" priority="99">
      <formula>IF(AND(AB164="",AC164="",AA164=""),TRUE,FALSE)</formula>
    </cfRule>
    <cfRule type="expression" dxfId="98" priority="100">
      <formula>IF(AND(AB164&lt;&gt;"",AC164&lt;&gt;"",AA164&lt;&gt;""),FALSE,TRUE)</formula>
    </cfRule>
  </conditionalFormatting>
  <conditionalFormatting sqref="AC164:AC177">
    <cfRule type="expression" dxfId="97" priority="97">
      <formula>IF(AND(AC164="",AB164="",AA164=""),TRUE,FALSE)</formula>
    </cfRule>
    <cfRule type="expression" dxfId="96" priority="98">
      <formula>IF(AND(AC164&lt;&gt;"",AB164&lt;&gt;"",AA164&lt;&gt;""),FALSE,TRUE)</formula>
    </cfRule>
  </conditionalFormatting>
  <conditionalFormatting sqref="AD164:AD177">
    <cfRule type="expression" dxfId="95" priority="95">
      <formula>IF(AND(AD164="",AE164="",AF164=""),TRUE,FALSE)</formula>
    </cfRule>
    <cfRule type="expression" dxfId="94" priority="96">
      <formula>IF(AND(AD164&lt;&gt;"",AE164&lt;&gt;"",AF164&lt;&gt;""),FALSE,TRUE)</formula>
    </cfRule>
  </conditionalFormatting>
  <conditionalFormatting sqref="AE164:AE177">
    <cfRule type="expression" dxfId="93" priority="93">
      <formula>IF(AND(AE164="",AF164="",AD164=""),TRUE,FALSE)</formula>
    </cfRule>
    <cfRule type="expression" dxfId="92" priority="94">
      <formula>IF(AND(AE164&lt;&gt;"",AF164&lt;&gt;"",AD164&lt;&gt;""),FALSE,TRUE)</formula>
    </cfRule>
  </conditionalFormatting>
  <conditionalFormatting sqref="AF164:AF177">
    <cfRule type="expression" dxfId="91" priority="91">
      <formula>IF(AND(AF164="",AE164="",AD164=""),TRUE,FALSE)</formula>
    </cfRule>
    <cfRule type="expression" dxfId="90" priority="92">
      <formula>IF(AND(AF164&lt;&gt;"",AE164&lt;&gt;"",AD164&lt;&gt;""),FALSE,TRUE)</formula>
    </cfRule>
  </conditionalFormatting>
  <conditionalFormatting sqref="AG164:AG177">
    <cfRule type="expression" dxfId="89" priority="89">
      <formula>IF(AND(AG164="",AH164="",AI164=""),TRUE,FALSE)</formula>
    </cfRule>
    <cfRule type="expression" dxfId="88" priority="90">
      <formula>IF(AND(AG164&lt;&gt;"",AH164&lt;&gt;"",AI164&lt;&gt;""),FALSE,TRUE)</formula>
    </cfRule>
  </conditionalFormatting>
  <conditionalFormatting sqref="AH164:AH177">
    <cfRule type="expression" dxfId="87" priority="87">
      <formula>IF(AND(AH164="",AI164="",AG164=""),TRUE,FALSE)</formula>
    </cfRule>
    <cfRule type="expression" dxfId="86" priority="88">
      <formula>IF(AND(AH164&lt;&gt;"",AI164&lt;&gt;"",AG164&lt;&gt;""),FALSE,TRUE)</formula>
    </cfRule>
  </conditionalFormatting>
  <conditionalFormatting sqref="AI164:AI177">
    <cfRule type="expression" dxfId="85" priority="85">
      <formula>IF(AND(AI164="",AH164="",AG164=""),TRUE,FALSE)</formula>
    </cfRule>
    <cfRule type="expression" dxfId="84" priority="86">
      <formula>IF(AND(AI164&lt;&gt;"",AH164&lt;&gt;"",AG164&lt;&gt;""),FALSE,TRUE)</formula>
    </cfRule>
  </conditionalFormatting>
  <conditionalFormatting sqref="AJ164:AJ177">
    <cfRule type="expression" dxfId="83" priority="83">
      <formula>IF(AND(AJ164="",AK164="",AL164=""),TRUE,FALSE)</formula>
    </cfRule>
    <cfRule type="expression" dxfId="82" priority="84">
      <formula>IF(AND(AJ164&lt;&gt;"",AK164&lt;&gt;"",AL164&lt;&gt;""),FALSE,TRUE)</formula>
    </cfRule>
  </conditionalFormatting>
  <conditionalFormatting sqref="AK164:AK177">
    <cfRule type="expression" dxfId="81" priority="81">
      <formula>IF(AND(AK164="",AL164="",AJ164=""),TRUE,FALSE)</formula>
    </cfRule>
    <cfRule type="expression" dxfId="80" priority="82">
      <formula>IF(AND(AK164&lt;&gt;"",AL164&lt;&gt;"",AJ164&lt;&gt;""),FALSE,TRUE)</formula>
    </cfRule>
  </conditionalFormatting>
  <conditionalFormatting sqref="AL164:AL177">
    <cfRule type="expression" dxfId="79" priority="79">
      <formula>IF(AND(AL164="",AK164="",AJ164=""),TRUE,FALSE)</formula>
    </cfRule>
    <cfRule type="expression" dxfId="78" priority="80">
      <formula>IF(AND(AL164&lt;&gt;"",AK164&lt;&gt;"",AJ164&lt;&gt;""),FALSE,TRUE)</formula>
    </cfRule>
  </conditionalFormatting>
  <conditionalFormatting sqref="AM164:AM177">
    <cfRule type="expression" dxfId="77" priority="77">
      <formula>IF(AND(AM164="",AN164="",AO164=""),TRUE,FALSE)</formula>
    </cfRule>
    <cfRule type="expression" dxfId="76" priority="78">
      <formula>IF(AND(AM164&lt;&gt;"",AN164&lt;&gt;"",AO164&lt;&gt;""),FALSE,TRUE)</formula>
    </cfRule>
  </conditionalFormatting>
  <conditionalFormatting sqref="AN164:AN177">
    <cfRule type="expression" dxfId="75" priority="75">
      <formula>IF(AND(AN164="",AO164="",AM164=""),TRUE,FALSE)</formula>
    </cfRule>
    <cfRule type="expression" dxfId="74" priority="76">
      <formula>IF(AND(AN164&lt;&gt;"",AO164&lt;&gt;"",AM164&lt;&gt;""),FALSE,TRUE)</formula>
    </cfRule>
  </conditionalFormatting>
  <conditionalFormatting sqref="AO164:AO177">
    <cfRule type="expression" dxfId="73" priority="73">
      <formula>IF(AND(AO164="",AN164="",AM164=""),TRUE,FALSE)</formula>
    </cfRule>
    <cfRule type="expression" dxfId="72" priority="74">
      <formula>IF(AND(AO164&lt;&gt;"",AN164&lt;&gt;"",AM164&lt;&gt;""),FALSE,TRUE)</formula>
    </cfRule>
  </conditionalFormatting>
  <conditionalFormatting sqref="F183:F196">
    <cfRule type="expression" dxfId="71" priority="71">
      <formula>IF(AND(F183="",G183="",H183=""),TRUE,FALSE)</formula>
    </cfRule>
    <cfRule type="expression" dxfId="70" priority="72">
      <formula>IF(AND(F183&lt;&gt;"",G183&lt;&gt;"",H183&lt;&gt;""),FALSE,TRUE)</formula>
    </cfRule>
  </conditionalFormatting>
  <conditionalFormatting sqref="G183:G196">
    <cfRule type="expression" dxfId="69" priority="69">
      <formula>IF(AND(G183="",H183="",F183=""),TRUE,FALSE)</formula>
    </cfRule>
    <cfRule type="expression" dxfId="68" priority="70">
      <formula>IF(AND(G183&lt;&gt;"",H183&lt;&gt;"",F183&lt;&gt;""),FALSE,TRUE)</formula>
    </cfRule>
  </conditionalFormatting>
  <conditionalFormatting sqref="H183:H196">
    <cfRule type="expression" dxfId="67" priority="67">
      <formula>IF(AND(H183="",G183="",F183=""),TRUE,FALSE)</formula>
    </cfRule>
    <cfRule type="expression" dxfId="66" priority="68">
      <formula>IF(AND(H183&lt;&gt;"",G183&lt;&gt;"",F183&lt;&gt;""),FALSE,TRUE)</formula>
    </cfRule>
  </conditionalFormatting>
  <conditionalFormatting sqref="I183:I196">
    <cfRule type="expression" dxfId="65" priority="65">
      <formula>IF(AND(I183="",J183="",K183=""),TRUE,FALSE)</formula>
    </cfRule>
    <cfRule type="expression" dxfId="64" priority="66">
      <formula>IF(AND(I183&lt;&gt;"",J183&lt;&gt;"",K183&lt;&gt;""),FALSE,TRUE)</formula>
    </cfRule>
  </conditionalFormatting>
  <conditionalFormatting sqref="J183:J196">
    <cfRule type="expression" dxfId="63" priority="63">
      <formula>IF(AND(J183="",K183="",I183=""),TRUE,FALSE)</formula>
    </cfRule>
    <cfRule type="expression" dxfId="62" priority="64">
      <formula>IF(AND(J183&lt;&gt;"",K183&lt;&gt;"",I183&lt;&gt;""),FALSE,TRUE)</formula>
    </cfRule>
  </conditionalFormatting>
  <conditionalFormatting sqref="K183:K196">
    <cfRule type="expression" dxfId="61" priority="61">
      <formula>IF(AND(K183="",J183="",I183=""),TRUE,FALSE)</formula>
    </cfRule>
    <cfRule type="expression" dxfId="60" priority="62">
      <formula>IF(AND(K183&lt;&gt;"",J183&lt;&gt;"",I183&lt;&gt;""),FALSE,TRUE)</formula>
    </cfRule>
  </conditionalFormatting>
  <conditionalFormatting sqref="L183:L196">
    <cfRule type="expression" dxfId="59" priority="59">
      <formula>IF(AND(L183="",M183="",N183=""),TRUE,FALSE)</formula>
    </cfRule>
    <cfRule type="expression" dxfId="58" priority="60">
      <formula>IF(AND(L183&lt;&gt;"",M183&lt;&gt;"",N183&lt;&gt;""),FALSE,TRUE)</formula>
    </cfRule>
  </conditionalFormatting>
  <conditionalFormatting sqref="M183:M196">
    <cfRule type="expression" dxfId="57" priority="57">
      <formula>IF(AND(M183="",N183="",L183=""),TRUE,FALSE)</formula>
    </cfRule>
    <cfRule type="expression" dxfId="56" priority="58">
      <formula>IF(AND(M183&lt;&gt;"",N183&lt;&gt;"",L183&lt;&gt;""),FALSE,TRUE)</formula>
    </cfRule>
  </conditionalFormatting>
  <conditionalFormatting sqref="N183:N196">
    <cfRule type="expression" dxfId="55" priority="55">
      <formula>IF(AND(N183="",M183="",L183=""),TRUE,FALSE)</formula>
    </cfRule>
    <cfRule type="expression" dxfId="54" priority="56">
      <formula>IF(AND(N183&lt;&gt;"",M183&lt;&gt;"",L183&lt;&gt;""),FALSE,TRUE)</formula>
    </cfRule>
  </conditionalFormatting>
  <conditionalFormatting sqref="O183:O196">
    <cfRule type="expression" dxfId="53" priority="53">
      <formula>IF(AND(O183="",P183="",Q183=""),TRUE,FALSE)</formula>
    </cfRule>
    <cfRule type="expression" dxfId="52" priority="54">
      <formula>IF(AND(O183&lt;&gt;"",P183&lt;&gt;"",Q183&lt;&gt;""),FALSE,TRUE)</formula>
    </cfRule>
  </conditionalFormatting>
  <conditionalFormatting sqref="P183:P196">
    <cfRule type="expression" dxfId="51" priority="51">
      <formula>IF(AND(P183="",Q183="",O183=""),TRUE,FALSE)</formula>
    </cfRule>
    <cfRule type="expression" dxfId="50" priority="52">
      <formula>IF(AND(P183&lt;&gt;"",Q183&lt;&gt;"",O183&lt;&gt;""),FALSE,TRUE)</formula>
    </cfRule>
  </conditionalFormatting>
  <conditionalFormatting sqref="Q183:Q196">
    <cfRule type="expression" dxfId="49" priority="49">
      <formula>IF(AND(Q183="",P183="",O183=""),TRUE,FALSE)</formula>
    </cfRule>
    <cfRule type="expression" dxfId="48" priority="50">
      <formula>IF(AND(Q183&lt;&gt;"",P183&lt;&gt;"",O183&lt;&gt;""),FALSE,TRUE)</formula>
    </cfRule>
  </conditionalFormatting>
  <conditionalFormatting sqref="R183:R196">
    <cfRule type="expression" dxfId="47" priority="47">
      <formula>IF(AND(R183="",S183="",T183=""),TRUE,FALSE)</formula>
    </cfRule>
    <cfRule type="expression" dxfId="46" priority="48">
      <formula>IF(AND(R183&lt;&gt;"",S183&lt;&gt;"",T183&lt;&gt;""),FALSE,TRUE)</formula>
    </cfRule>
  </conditionalFormatting>
  <conditionalFormatting sqref="S183:S196">
    <cfRule type="expression" dxfId="45" priority="45">
      <formula>IF(AND(S183="",T183="",R183=""),TRUE,FALSE)</formula>
    </cfRule>
    <cfRule type="expression" dxfId="44" priority="46">
      <formula>IF(AND(S183&lt;&gt;"",T183&lt;&gt;"",R183&lt;&gt;""),FALSE,TRUE)</formula>
    </cfRule>
  </conditionalFormatting>
  <conditionalFormatting sqref="T183:T196">
    <cfRule type="expression" dxfId="43" priority="43">
      <formula>IF(AND(T183="",S183="",R183=""),TRUE,FALSE)</formula>
    </cfRule>
    <cfRule type="expression" dxfId="42" priority="44">
      <formula>IF(AND(T183&lt;&gt;"",S183&lt;&gt;"",R183&lt;&gt;""),FALSE,TRUE)</formula>
    </cfRule>
  </conditionalFormatting>
  <conditionalFormatting sqref="U183:U196">
    <cfRule type="expression" dxfId="41" priority="41">
      <formula>IF(AND(U183="",V183="",W183=""),TRUE,FALSE)</formula>
    </cfRule>
    <cfRule type="expression" dxfId="40" priority="42">
      <formula>IF(AND(U183&lt;&gt;"",V183&lt;&gt;"",W183&lt;&gt;""),FALSE,TRUE)</formula>
    </cfRule>
  </conditionalFormatting>
  <conditionalFormatting sqref="V183:V196">
    <cfRule type="expression" dxfId="39" priority="39">
      <formula>IF(AND(V183="",W183="",U183=""),TRUE,FALSE)</formula>
    </cfRule>
    <cfRule type="expression" dxfId="38" priority="40">
      <formula>IF(AND(V183&lt;&gt;"",W183&lt;&gt;"",U183&lt;&gt;""),FALSE,TRUE)</formula>
    </cfRule>
  </conditionalFormatting>
  <conditionalFormatting sqref="W183:W196">
    <cfRule type="expression" dxfId="37" priority="37">
      <formula>IF(AND(W183="",V183="",U183=""),TRUE,FALSE)</formula>
    </cfRule>
    <cfRule type="expression" dxfId="36" priority="38">
      <formula>IF(AND(W183&lt;&gt;"",V183&lt;&gt;"",U183&lt;&gt;""),FALSE,TRUE)</formula>
    </cfRule>
  </conditionalFormatting>
  <conditionalFormatting sqref="X183:X196">
    <cfRule type="expression" dxfId="35" priority="35">
      <formula>IF(AND(X183="",Y183="",Z183=""),TRUE,FALSE)</formula>
    </cfRule>
    <cfRule type="expression" dxfId="34" priority="36">
      <formula>IF(AND(X183&lt;&gt;"",Y183&lt;&gt;"",Z183&lt;&gt;""),FALSE,TRUE)</formula>
    </cfRule>
  </conditionalFormatting>
  <conditionalFormatting sqref="Y183:Y196">
    <cfRule type="expression" dxfId="33" priority="33">
      <formula>IF(AND(Y183="",Z183="",X183=""),TRUE,FALSE)</formula>
    </cfRule>
    <cfRule type="expression" dxfId="32" priority="34">
      <formula>IF(AND(Y183&lt;&gt;"",Z183&lt;&gt;"",X183&lt;&gt;""),FALSE,TRUE)</formula>
    </cfRule>
  </conditionalFormatting>
  <conditionalFormatting sqref="Z183:Z196">
    <cfRule type="expression" dxfId="31" priority="31">
      <formula>IF(AND(Z183="",Y183="",X183=""),TRUE,FALSE)</formula>
    </cfRule>
    <cfRule type="expression" dxfId="30" priority="32">
      <formula>IF(AND(Z183&lt;&gt;"",Y183&lt;&gt;"",X183&lt;&gt;""),FALSE,TRUE)</formula>
    </cfRule>
  </conditionalFormatting>
  <conditionalFormatting sqref="AA183:AA196">
    <cfRule type="expression" dxfId="29" priority="29">
      <formula>IF(AND(AA183="",AB183="",AC183=""),TRUE,FALSE)</formula>
    </cfRule>
    <cfRule type="expression" dxfId="28" priority="30">
      <formula>IF(AND(AA183&lt;&gt;"",AB183&lt;&gt;"",AC183&lt;&gt;""),FALSE,TRUE)</formula>
    </cfRule>
  </conditionalFormatting>
  <conditionalFormatting sqref="AB183:AB196">
    <cfRule type="expression" dxfId="27" priority="27">
      <formula>IF(AND(AB183="",AC183="",AA183=""),TRUE,FALSE)</formula>
    </cfRule>
    <cfRule type="expression" dxfId="26" priority="28">
      <formula>IF(AND(AB183&lt;&gt;"",AC183&lt;&gt;"",AA183&lt;&gt;""),FALSE,TRUE)</formula>
    </cfRule>
  </conditionalFormatting>
  <conditionalFormatting sqref="AC183:AC196">
    <cfRule type="expression" dxfId="25" priority="25">
      <formula>IF(AND(AC183="",AB183="",AA183=""),TRUE,FALSE)</formula>
    </cfRule>
    <cfRule type="expression" dxfId="24" priority="26">
      <formula>IF(AND(AC183&lt;&gt;"",AB183&lt;&gt;"",AA183&lt;&gt;""),FALSE,TRUE)</formula>
    </cfRule>
  </conditionalFormatting>
  <conditionalFormatting sqref="AD183:AD196">
    <cfRule type="expression" dxfId="23" priority="23">
      <formula>IF(AND(AD183="",AE183="",AF183=""),TRUE,FALSE)</formula>
    </cfRule>
    <cfRule type="expression" dxfId="22" priority="24">
      <formula>IF(AND(AD183&lt;&gt;"",AE183&lt;&gt;"",AF183&lt;&gt;""),FALSE,TRUE)</formula>
    </cfRule>
  </conditionalFormatting>
  <conditionalFormatting sqref="AE183:AE196">
    <cfRule type="expression" dxfId="21" priority="21">
      <formula>IF(AND(AE183="",AF183="",AD183=""),TRUE,FALSE)</formula>
    </cfRule>
    <cfRule type="expression" dxfId="20" priority="22">
      <formula>IF(AND(AE183&lt;&gt;"",AF183&lt;&gt;"",AD183&lt;&gt;""),FALSE,TRUE)</formula>
    </cfRule>
  </conditionalFormatting>
  <conditionalFormatting sqref="AF183:AF196">
    <cfRule type="expression" dxfId="19" priority="19">
      <formula>IF(AND(AF183="",AE183="",AD183=""),TRUE,FALSE)</formula>
    </cfRule>
    <cfRule type="expression" dxfId="18" priority="20">
      <formula>IF(AND(AF183&lt;&gt;"",AE183&lt;&gt;"",AD183&lt;&gt;""),FALSE,TRUE)</formula>
    </cfRule>
  </conditionalFormatting>
  <conditionalFormatting sqref="AG183:AG196">
    <cfRule type="expression" dxfId="17" priority="17">
      <formula>IF(AND(AG183="",AH183="",AI183=""),TRUE,FALSE)</formula>
    </cfRule>
    <cfRule type="expression" dxfId="16" priority="18">
      <formula>IF(AND(AG183&lt;&gt;"",AH183&lt;&gt;"",AI183&lt;&gt;""),FALSE,TRUE)</formula>
    </cfRule>
  </conditionalFormatting>
  <conditionalFormatting sqref="AH183:AH196">
    <cfRule type="expression" dxfId="15" priority="15">
      <formula>IF(AND(AH183="",AI183="",AG183=""),TRUE,FALSE)</formula>
    </cfRule>
    <cfRule type="expression" dxfId="14" priority="16">
      <formula>IF(AND(AH183&lt;&gt;"",AI183&lt;&gt;"",AG183&lt;&gt;""),FALSE,TRUE)</formula>
    </cfRule>
  </conditionalFormatting>
  <conditionalFormatting sqref="AI183:AI196">
    <cfRule type="expression" dxfId="13" priority="13">
      <formula>IF(AND(AI183="",AH183="",AG183=""),TRUE,FALSE)</formula>
    </cfRule>
    <cfRule type="expression" dxfId="12" priority="14">
      <formula>IF(AND(AI183&lt;&gt;"",AH183&lt;&gt;"",AG183&lt;&gt;""),FALSE,TRUE)</formula>
    </cfRule>
  </conditionalFormatting>
  <conditionalFormatting sqref="AJ183:AJ196">
    <cfRule type="expression" dxfId="11" priority="11">
      <formula>IF(AND(AJ183="",AK183="",AL183=""),TRUE,FALSE)</formula>
    </cfRule>
    <cfRule type="expression" dxfId="10" priority="12">
      <formula>IF(AND(AJ183&lt;&gt;"",AK183&lt;&gt;"",AL183&lt;&gt;""),FALSE,TRUE)</formula>
    </cfRule>
  </conditionalFormatting>
  <conditionalFormatting sqref="AK183:AK196">
    <cfRule type="expression" dxfId="9" priority="9">
      <formula>IF(AND(AK183="",AL183="",AJ183=""),TRUE,FALSE)</formula>
    </cfRule>
    <cfRule type="expression" dxfId="8" priority="10">
      <formula>IF(AND(AK183&lt;&gt;"",AL183&lt;&gt;"",AJ183&lt;&gt;""),FALSE,TRUE)</formula>
    </cfRule>
  </conditionalFormatting>
  <conditionalFormatting sqref="AL183:AL196">
    <cfRule type="expression" dxfId="7" priority="7">
      <formula>IF(AND(AL183="",AK183="",AJ183=""),TRUE,FALSE)</formula>
    </cfRule>
    <cfRule type="expression" dxfId="6" priority="8">
      <formula>IF(AND(AL183&lt;&gt;"",AK183&lt;&gt;"",AJ183&lt;&gt;""),FALSE,TRUE)</formula>
    </cfRule>
  </conditionalFormatting>
  <conditionalFormatting sqref="AM183:AM196">
    <cfRule type="expression" dxfId="5" priority="5">
      <formula>IF(AND(AM183="",AN183="",AO183=""),TRUE,FALSE)</formula>
    </cfRule>
    <cfRule type="expression" dxfId="4" priority="6">
      <formula>IF(AND(AM183&lt;&gt;"",AN183&lt;&gt;"",AO183&lt;&gt;""),FALSE,TRUE)</formula>
    </cfRule>
  </conditionalFormatting>
  <conditionalFormatting sqref="AN183:AN196">
    <cfRule type="expression" dxfId="3" priority="3">
      <formula>IF(AND(AN183="",AO183="",AM183=""),TRUE,FALSE)</formula>
    </cfRule>
    <cfRule type="expression" dxfId="2" priority="4">
      <formula>IF(AND(AN183&lt;&gt;"",AO183&lt;&gt;"",AM183&lt;&gt;""),FALSE,TRUE)</formula>
    </cfRule>
  </conditionalFormatting>
  <conditionalFormatting sqref="AO183:AO196">
    <cfRule type="expression" dxfId="1" priority="1">
      <formula>IF(AND(AO183="",AN183="",AM183=""),TRUE,FALSE)</formula>
    </cfRule>
    <cfRule type="expression" dxfId="0" priority="2">
      <formula>IF(AND(AO183&lt;&gt;"",AN183&lt;&gt;"",AM183&lt;&gt;""),FALSE,TRUE)</formula>
    </cfRule>
  </conditionalFormatting>
  <dataValidations count="1">
    <dataValidation type="whole" allowBlank="1" showInputMessage="1" showErrorMessage="1" errorTitle="Insurance Authority" error="Only zero and positive numbers are allowed" sqref="F183:AO196 F50:AO63 F69:AO82 F88:AO101 F107:AO120 F126:AO139 F145:AO158 F164:AO177 F31:AO44" xr:uid="{00000000-0002-0000-0100-000000000000}">
      <formula1>0</formula1>
      <formula2>1000000000000</formula2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447"/>
  <sheetViews>
    <sheetView zoomScaleNormal="100" workbookViewId="0">
      <selection sqref="A1:XFD1048576"/>
    </sheetView>
  </sheetViews>
  <sheetFormatPr defaultRowHeight="15.75" x14ac:dyDescent="0.25"/>
  <cols>
    <col min="1" max="1" width="43.7109375" style="59" bestFit="1" customWidth="1"/>
    <col min="2" max="2" width="6.28515625" style="60" customWidth="1"/>
    <col min="3" max="3" width="20" style="61" bestFit="1" customWidth="1"/>
    <col min="4" max="6" width="9.140625" style="55"/>
    <col min="7" max="7" width="17.42578125" style="49" bestFit="1" customWidth="1"/>
    <col min="8" max="8" width="3.85546875" style="50" bestFit="1" customWidth="1"/>
    <col min="9" max="9" width="25.5703125" style="51" bestFit="1" customWidth="1"/>
    <col min="10" max="16384" width="9.140625" style="55"/>
  </cols>
  <sheetData>
    <row r="1" spans="1:37" x14ac:dyDescent="0.25">
      <c r="A1" s="52" t="s">
        <v>136</v>
      </c>
      <c r="B1" s="53"/>
      <c r="C1" s="54"/>
      <c r="G1" s="56" t="s">
        <v>135</v>
      </c>
      <c r="H1" s="57"/>
      <c r="I1" s="58"/>
      <c r="K1" s="55" t="s">
        <v>144</v>
      </c>
      <c r="L1" s="55" t="str">
        <f>Comprehensive!E9</f>
        <v>ALL Emirates</v>
      </c>
      <c r="M1" s="55">
        <f>COUNTIF($L$12:$W$25,"&lt;0")</f>
        <v>0</v>
      </c>
      <c r="N1" s="55">
        <f>IF(M1&gt;0,"Error",0)</f>
        <v>0</v>
      </c>
      <c r="Y1" s="55" t="s">
        <v>144</v>
      </c>
      <c r="Z1" s="55" t="str">
        <f>L1</f>
        <v>ALL Emirates</v>
      </c>
      <c r="AA1" s="55">
        <f>COUNTIF($Z$12:$AK$25,"=1")</f>
        <v>0</v>
      </c>
      <c r="AB1" s="55">
        <f>IF(AA1&gt;0,"Error",0)</f>
        <v>0</v>
      </c>
    </row>
    <row r="2" spans="1:37" x14ac:dyDescent="0.25">
      <c r="L2" s="55" t="str">
        <f>Comprehensive!E28</f>
        <v>Abu Dhabi</v>
      </c>
      <c r="M2" s="55">
        <f>COUNTIF($L$31:$W$44,"&lt;0")</f>
        <v>0</v>
      </c>
      <c r="N2" s="55">
        <f t="shared" ref="N2:N10" si="0">IF(M2&gt;0,"Error",0)</f>
        <v>0</v>
      </c>
      <c r="Z2" s="55" t="str">
        <f t="shared" ref="Z2:Z10" si="1">L2</f>
        <v>Abu Dhabi</v>
      </c>
      <c r="AA2" s="55">
        <f>COUNTIF($Z$31:$AK$44,"=1")</f>
        <v>0</v>
      </c>
      <c r="AB2" s="55">
        <f t="shared" ref="AB2:AB10" si="2">IF(AA2&gt;0,"Error",0)</f>
        <v>0</v>
      </c>
    </row>
    <row r="3" spans="1:37" x14ac:dyDescent="0.25">
      <c r="L3" s="55" t="str">
        <f>Comprehensive!E47</f>
        <v>Al Ain</v>
      </c>
      <c r="M3" s="55">
        <f>COUNTIF($L$50:$W$63,"&lt;0")</f>
        <v>0</v>
      </c>
      <c r="N3" s="55">
        <f t="shared" si="0"/>
        <v>0</v>
      </c>
      <c r="Z3" s="55" t="str">
        <f t="shared" si="1"/>
        <v>Al Ain</v>
      </c>
      <c r="AA3" s="55">
        <f>COUNTIF($Z$50:$AK$63,"=1")</f>
        <v>0</v>
      </c>
      <c r="AB3" s="55">
        <f t="shared" si="2"/>
        <v>0</v>
      </c>
    </row>
    <row r="4" spans="1:37" x14ac:dyDescent="0.25">
      <c r="L4" s="55" t="str">
        <f>Comprehensive!E66</f>
        <v>Dubai</v>
      </c>
      <c r="M4" s="55">
        <f>COUNTIF($L$69:$W$82,"&lt;0")</f>
        <v>0</v>
      </c>
      <c r="N4" s="55">
        <f t="shared" si="0"/>
        <v>0</v>
      </c>
      <c r="Z4" s="55" t="str">
        <f t="shared" si="1"/>
        <v>Dubai</v>
      </c>
      <c r="AA4" s="55">
        <f>COUNTIF($Z$69:$AK$82,"=1")</f>
        <v>0</v>
      </c>
      <c r="AB4" s="55">
        <f t="shared" si="2"/>
        <v>0</v>
      </c>
    </row>
    <row r="5" spans="1:37" x14ac:dyDescent="0.25">
      <c r="L5" s="55" t="str">
        <f>Comprehensive!E85</f>
        <v>Sharjah</v>
      </c>
      <c r="M5" s="55">
        <f>COUNTIF($L$88:$W$101,"&lt;0")</f>
        <v>0</v>
      </c>
      <c r="N5" s="55">
        <f t="shared" si="0"/>
        <v>0</v>
      </c>
      <c r="Z5" s="55" t="str">
        <f t="shared" si="1"/>
        <v>Sharjah</v>
      </c>
      <c r="AA5" s="55">
        <f>COUNTIF($Z$88:$AK$101,"=1")</f>
        <v>0</v>
      </c>
      <c r="AB5" s="55">
        <f t="shared" si="2"/>
        <v>0</v>
      </c>
    </row>
    <row r="6" spans="1:37" x14ac:dyDescent="0.25">
      <c r="L6" s="55" t="str">
        <f>Comprehensive!E104</f>
        <v>Ajman</v>
      </c>
      <c r="M6" s="55">
        <f>COUNTIF($L$107:$W$120,"&lt;0")</f>
        <v>0</v>
      </c>
      <c r="N6" s="55">
        <f t="shared" si="0"/>
        <v>0</v>
      </c>
      <c r="Z6" s="55" t="str">
        <f t="shared" si="1"/>
        <v>Ajman</v>
      </c>
      <c r="AA6" s="55">
        <f>COUNTIF($Z$107:$AK$120,"=1")</f>
        <v>0</v>
      </c>
      <c r="AB6" s="55">
        <f t="shared" si="2"/>
        <v>0</v>
      </c>
    </row>
    <row r="7" spans="1:37" x14ac:dyDescent="0.25">
      <c r="L7" s="55" t="str">
        <f>Comprehensive!E123</f>
        <v>Ras al-Khaimah</v>
      </c>
      <c r="M7" s="55">
        <f>COUNTIF($L$126:$W$139,"&lt;0")</f>
        <v>0</v>
      </c>
      <c r="N7" s="55">
        <f t="shared" si="0"/>
        <v>0</v>
      </c>
      <c r="Z7" s="55" t="str">
        <f t="shared" si="1"/>
        <v>Ras al-Khaimah</v>
      </c>
      <c r="AA7" s="55">
        <f>COUNTIF($Z$126:$AK$139,"=1")</f>
        <v>0</v>
      </c>
      <c r="AB7" s="55">
        <f t="shared" si="2"/>
        <v>0</v>
      </c>
    </row>
    <row r="8" spans="1:37" x14ac:dyDescent="0.25">
      <c r="L8" s="55" t="str">
        <f>Comprehensive!E142</f>
        <v>Al Fujirah</v>
      </c>
      <c r="M8" s="55">
        <f>COUNTIF($L$145:$W$158,"&lt;0")</f>
        <v>0</v>
      </c>
      <c r="N8" s="55">
        <f t="shared" si="0"/>
        <v>0</v>
      </c>
      <c r="Z8" s="55" t="str">
        <f t="shared" si="1"/>
        <v>Al Fujirah</v>
      </c>
      <c r="AA8" s="55">
        <f>COUNTIF($Z$145:$AK$158,"=1")</f>
        <v>0</v>
      </c>
      <c r="AB8" s="55">
        <f t="shared" si="2"/>
        <v>0</v>
      </c>
    </row>
    <row r="9" spans="1:37" x14ac:dyDescent="0.25">
      <c r="A9" s="59" t="s">
        <v>157</v>
      </c>
      <c r="B9" s="63">
        <f>COUNTIF($AB$2:$AB$10,"ERROR")</f>
        <v>0</v>
      </c>
      <c r="C9" s="64" t="str">
        <f>IF(B9=1," , "&amp;A9,"")</f>
        <v/>
      </c>
      <c r="L9" s="55" t="str">
        <f>Comprehensive!E161</f>
        <v>Umm al Quwain</v>
      </c>
      <c r="M9" s="55">
        <f>COUNTIF($L$164:$W$177,"&lt;0")</f>
        <v>0</v>
      </c>
      <c r="N9" s="55">
        <f t="shared" si="0"/>
        <v>0</v>
      </c>
      <c r="Z9" s="55" t="str">
        <f t="shared" si="1"/>
        <v>Umm al Quwain</v>
      </c>
      <c r="AA9" s="55">
        <f>COUNTIF($Z$164:$AK$177,"=1")</f>
        <v>0</v>
      </c>
      <c r="AB9" s="55">
        <f t="shared" si="2"/>
        <v>0</v>
      </c>
    </row>
    <row r="10" spans="1:37" x14ac:dyDescent="0.25">
      <c r="A10" s="62" t="s">
        <v>127</v>
      </c>
      <c r="B10" s="63">
        <f>IF(Comprehensive!D1="",0,1)</f>
        <v>0</v>
      </c>
      <c r="C10" s="64" t="str">
        <f t="shared" ref="C10" si="3">IF(B10=0," ,Missing "&amp;A10,"")</f>
        <v xml:space="preserve"> ,Missing Company Name</v>
      </c>
      <c r="G10" s="49" t="s">
        <v>127</v>
      </c>
      <c r="H10" s="65">
        <f>IF(TPL!E6="",0,1)</f>
        <v>0</v>
      </c>
      <c r="I10" s="51" t="str">
        <f>IF(H10=0," Missing "&amp;G10,"")</f>
        <v xml:space="preserve"> Missing Company Name</v>
      </c>
      <c r="L10" s="55" t="str">
        <f>Comprehensive!E180</f>
        <v>Online purchase</v>
      </c>
      <c r="M10" s="55">
        <f>COUNTIF($L$183:$W$196,"&lt;0")</f>
        <v>0</v>
      </c>
      <c r="N10" s="55">
        <f t="shared" si="0"/>
        <v>0</v>
      </c>
      <c r="Z10" s="55" t="str">
        <f t="shared" si="1"/>
        <v>Online purchase</v>
      </c>
      <c r="AA10" s="55">
        <f>COUNTIF($Z$183:$AK$196,"=1")</f>
        <v>0</v>
      </c>
      <c r="AB10" s="55">
        <f t="shared" si="2"/>
        <v>0</v>
      </c>
    </row>
    <row r="11" spans="1:37" x14ac:dyDescent="0.25">
      <c r="A11" s="62" t="s">
        <v>134</v>
      </c>
      <c r="B11" s="63">
        <f>IF(SUM(Comprehensive!F12:AO25)=0,0,1)</f>
        <v>0</v>
      </c>
      <c r="C11" s="64" t="str">
        <f>IF(B11=0," ,Missing "&amp;A11,"")</f>
        <v xml:space="preserve"> ,Missing Data Input</v>
      </c>
      <c r="G11" s="49" t="s">
        <v>128</v>
      </c>
      <c r="H11" s="65">
        <f>IF(SUM(TPL!F11:Q51)=0,0,1)</f>
        <v>0</v>
      </c>
      <c r="I11" s="51" t="str">
        <f>IF(H11=0," ,Missing "&amp;G11,"")</f>
        <v xml:space="preserve"> ,Missing Data Input Prem</v>
      </c>
      <c r="K11" s="55" t="str">
        <f>$L$1</f>
        <v>ALL Emirates</v>
      </c>
      <c r="L11" s="55" t="s">
        <v>145</v>
      </c>
      <c r="M11" s="55" t="s">
        <v>146</v>
      </c>
      <c r="N11" s="55" t="s">
        <v>147</v>
      </c>
      <c r="O11" s="55" t="s">
        <v>148</v>
      </c>
      <c r="P11" s="55" t="s">
        <v>149</v>
      </c>
      <c r="Q11" s="55" t="s">
        <v>150</v>
      </c>
      <c r="R11" s="55" t="s">
        <v>151</v>
      </c>
      <c r="S11" s="55" t="s">
        <v>152</v>
      </c>
      <c r="T11" s="55" t="s">
        <v>153</v>
      </c>
      <c r="U11" s="55" t="s">
        <v>154</v>
      </c>
      <c r="V11" s="55" t="s">
        <v>155</v>
      </c>
      <c r="W11" s="55" t="s">
        <v>156</v>
      </c>
      <c r="Y11" s="55" t="str">
        <f>$L$1</f>
        <v>ALL Emirates</v>
      </c>
      <c r="Z11" s="55" t="s">
        <v>145</v>
      </c>
      <c r="AA11" s="55" t="s">
        <v>146</v>
      </c>
      <c r="AB11" s="55" t="s">
        <v>147</v>
      </c>
      <c r="AC11" s="55" t="s">
        <v>148</v>
      </c>
      <c r="AD11" s="55" t="s">
        <v>149</v>
      </c>
      <c r="AE11" s="55" t="s">
        <v>150</v>
      </c>
      <c r="AF11" s="55" t="s">
        <v>151</v>
      </c>
      <c r="AG11" s="55" t="s">
        <v>152</v>
      </c>
      <c r="AH11" s="55" t="s">
        <v>153</v>
      </c>
      <c r="AI11" s="55" t="s">
        <v>154</v>
      </c>
      <c r="AJ11" s="55" t="s">
        <v>155</v>
      </c>
      <c r="AK11" s="55" t="s">
        <v>156</v>
      </c>
    </row>
    <row r="12" spans="1:37" x14ac:dyDescent="0.25">
      <c r="A12" s="62" t="s">
        <v>130</v>
      </c>
      <c r="B12" s="63">
        <f>COUNTIF(C31:C1048576,"ERROR")</f>
        <v>0</v>
      </c>
      <c r="C12" s="64" t="str">
        <f>IF(B12&gt;0," , "&amp;A12,"")</f>
        <v/>
      </c>
      <c r="G12" s="49" t="s">
        <v>129</v>
      </c>
      <c r="H12" s="65">
        <f>IF(SUM(TPL!U11:AF51)=0,0,1)</f>
        <v>0</v>
      </c>
      <c r="I12" s="51" t="str">
        <f>IF(H12=0," ,Missing "&amp;G12,"")</f>
        <v xml:space="preserve"> ,Missing Numbers</v>
      </c>
      <c r="L12" s="55">
        <f>Comprehensive!$G$12-Comprehensive!$F$12</f>
        <v>0</v>
      </c>
      <c r="M12" s="55">
        <f>Comprehensive!$J$12-Comprehensive!$I$12</f>
        <v>0</v>
      </c>
      <c r="N12" s="55">
        <f>Comprehensive!$M$12-Comprehensive!$L$12</f>
        <v>0</v>
      </c>
      <c r="O12" s="55">
        <f>Comprehensive!$P$12-Comprehensive!$O$12</f>
        <v>0</v>
      </c>
      <c r="P12" s="55">
        <f>Comprehensive!$S$12-Comprehensive!$R$12</f>
        <v>0</v>
      </c>
      <c r="Q12" s="55">
        <f>Comprehensive!$V$12-Comprehensive!$U$12</f>
        <v>0</v>
      </c>
      <c r="R12" s="55">
        <f>Comprehensive!$Y$12-Comprehensive!$X$12</f>
        <v>0</v>
      </c>
      <c r="S12" s="55">
        <f>Comprehensive!$AB$12-Comprehensive!$AA$12</f>
        <v>0</v>
      </c>
      <c r="T12" s="55">
        <f>Comprehensive!$AE$12-Comprehensive!$AD$12</f>
        <v>0</v>
      </c>
      <c r="U12" s="55">
        <f>Comprehensive!$AH$12-Comprehensive!$AG$12</f>
        <v>0</v>
      </c>
      <c r="V12" s="55">
        <f>Comprehensive!$AK$12-Comprehensive!$AJ$12</f>
        <v>0</v>
      </c>
      <c r="W12" s="55">
        <f>Comprehensive!$AN$12-Comprehensive!$AM$12</f>
        <v>0</v>
      </c>
      <c r="Z12" s="55" t="e">
        <f>Comprehensive!$G$12/Comprehensive!$F$12</f>
        <v>#DIV/0!</v>
      </c>
      <c r="AA12" s="55" t="e">
        <f>Comprehensive!$J$12/Comprehensive!$I$12</f>
        <v>#DIV/0!</v>
      </c>
      <c r="AB12" s="55" t="e">
        <f>Comprehensive!$M$12/Comprehensive!$L$12</f>
        <v>#DIV/0!</v>
      </c>
      <c r="AC12" s="55" t="e">
        <f>Comprehensive!$P$12/Comprehensive!$O$12</f>
        <v>#DIV/0!</v>
      </c>
      <c r="AD12" s="55" t="e">
        <f>Comprehensive!$S$12/Comprehensive!$R$12</f>
        <v>#DIV/0!</v>
      </c>
      <c r="AE12" s="55" t="e">
        <f>Comprehensive!$V$12/Comprehensive!$U$12</f>
        <v>#DIV/0!</v>
      </c>
      <c r="AF12" s="55" t="e">
        <f>Comprehensive!$Y$12/Comprehensive!$X$12</f>
        <v>#DIV/0!</v>
      </c>
      <c r="AG12" s="55" t="e">
        <f>Comprehensive!$AB$12/Comprehensive!$AA$12</f>
        <v>#DIV/0!</v>
      </c>
      <c r="AH12" s="55" t="e">
        <f>Comprehensive!$AE$12/Comprehensive!$AD$12</f>
        <v>#DIV/0!</v>
      </c>
      <c r="AI12" s="55" t="e">
        <f>Comprehensive!$AH$12/Comprehensive!$AG$12</f>
        <v>#DIV/0!</v>
      </c>
      <c r="AJ12" s="55" t="e">
        <f>Comprehensive!$AK$12/Comprehensive!$AJ$12</f>
        <v>#DIV/0!</v>
      </c>
      <c r="AK12" s="55" t="e">
        <f>Comprehensive!$AN$12/Comprehensive!$AM$12</f>
        <v>#DIV/0!</v>
      </c>
    </row>
    <row r="13" spans="1:37" x14ac:dyDescent="0.25">
      <c r="A13" s="59" t="s">
        <v>158</v>
      </c>
      <c r="B13" s="63">
        <f>COUNTIF($N$2:$N$10,"ERROR")</f>
        <v>0</v>
      </c>
      <c r="C13" s="64" t="str">
        <f>IF(B13&gt;0," , "&amp;A13,"")</f>
        <v/>
      </c>
      <c r="G13" s="49" t="s">
        <v>130</v>
      </c>
      <c r="H13" s="65">
        <f>COUNTIF(I55:I447,"ERROR")</f>
        <v>0</v>
      </c>
      <c r="I13" s="51" t="str">
        <f>IF(H13&gt;0," , "&amp;G13,"")</f>
        <v/>
      </c>
      <c r="L13" s="55">
        <f>Comprehensive!$G$13-Comprehensive!$F$13</f>
        <v>0</v>
      </c>
      <c r="M13" s="55">
        <f>Comprehensive!$J$13-Comprehensive!$I$13</f>
        <v>0</v>
      </c>
      <c r="N13" s="55">
        <f>Comprehensive!$M$13-Comprehensive!$L$13</f>
        <v>0</v>
      </c>
      <c r="O13" s="55">
        <f>Comprehensive!$P$13-Comprehensive!$O$13</f>
        <v>0</v>
      </c>
      <c r="P13" s="55">
        <f>Comprehensive!$S$13-Comprehensive!$R$13</f>
        <v>0</v>
      </c>
      <c r="Q13" s="55">
        <f>Comprehensive!$V$13-Comprehensive!$U$13</f>
        <v>0</v>
      </c>
      <c r="R13" s="55">
        <f>Comprehensive!$Y$13-Comprehensive!$X$13</f>
        <v>0</v>
      </c>
      <c r="S13" s="55">
        <f>Comprehensive!$AB$13-Comprehensive!$AA$13</f>
        <v>0</v>
      </c>
      <c r="T13" s="55">
        <f>Comprehensive!$AE$13-Comprehensive!$AD$13</f>
        <v>0</v>
      </c>
      <c r="U13" s="55">
        <f>Comprehensive!$AH$13-Comprehensive!$AG$13</f>
        <v>0</v>
      </c>
      <c r="V13" s="55">
        <f>Comprehensive!$AK$13-Comprehensive!$AJ$13</f>
        <v>0</v>
      </c>
      <c r="W13" s="55">
        <f>Comprehensive!$AN$13-Comprehensive!$AM$13</f>
        <v>0</v>
      </c>
      <c r="Z13" s="55" t="e">
        <f>Comprehensive!$G$13/Comprehensive!$F$13</f>
        <v>#DIV/0!</v>
      </c>
      <c r="AA13" s="55" t="e">
        <f>Comprehensive!$J$13/Comprehensive!$I$13</f>
        <v>#DIV/0!</v>
      </c>
      <c r="AB13" s="55" t="e">
        <f>Comprehensive!$M$13/Comprehensive!$L$13</f>
        <v>#DIV/0!</v>
      </c>
      <c r="AC13" s="55" t="e">
        <f>Comprehensive!$P$13/Comprehensive!$O$13</f>
        <v>#DIV/0!</v>
      </c>
      <c r="AD13" s="55" t="e">
        <f>Comprehensive!$S$13/Comprehensive!$R$13</f>
        <v>#DIV/0!</v>
      </c>
      <c r="AE13" s="55" t="e">
        <f>Comprehensive!$V$13/Comprehensive!$U$13</f>
        <v>#DIV/0!</v>
      </c>
      <c r="AF13" s="55" t="e">
        <f>Comprehensive!$Y$13/Comprehensive!$X$13</f>
        <v>#DIV/0!</v>
      </c>
      <c r="AG13" s="55" t="e">
        <f>Comprehensive!$AB$13/Comprehensive!$AA$13</f>
        <v>#DIV/0!</v>
      </c>
      <c r="AH13" s="55" t="e">
        <f>Comprehensive!$AE$13/Comprehensive!$AD$13</f>
        <v>#DIV/0!</v>
      </c>
      <c r="AI13" s="55" t="e">
        <f>Comprehensive!$AH$13/Comprehensive!$AG$13</f>
        <v>#DIV/0!</v>
      </c>
      <c r="AJ13" s="55" t="e">
        <f>Comprehensive!$AK$13/Comprehensive!$AJ$13</f>
        <v>#DIV/0!</v>
      </c>
      <c r="AK13" s="55" t="e">
        <f>Comprehensive!$AN$13/Comprehensive!$AM$13</f>
        <v>#DIV/0!</v>
      </c>
    </row>
    <row r="14" spans="1:37" x14ac:dyDescent="0.25">
      <c r="A14" s="62" t="str">
        <f>IF(COUNTIF(B9:B13,0)=5,"Blank Template",IF(AND(B10=1,B11=1,B13=0,B12=0,B9=0),"Fully Filled Template","Partially filled Template"))</f>
        <v>Blank Template</v>
      </c>
      <c r="B14" s="66"/>
      <c r="G14" s="49" t="str">
        <f>IF(COUNTIF(H10:H13,0)=4,"Blank Template",IF(AND(H10=1,H11=1,H12=1,H13=0),"Fully Filled Template","Partially filled Template"))</f>
        <v>Blank Template</v>
      </c>
      <c r="L14" s="55">
        <f>Comprehensive!$G$14-Comprehensive!$F$14</f>
        <v>0</v>
      </c>
      <c r="M14" s="55">
        <f>Comprehensive!$J$14-Comprehensive!$I$14</f>
        <v>0</v>
      </c>
      <c r="N14" s="55">
        <f>Comprehensive!$M$14-Comprehensive!$L$14</f>
        <v>0</v>
      </c>
      <c r="O14" s="55">
        <f>Comprehensive!$P$14-Comprehensive!$O$14</f>
        <v>0</v>
      </c>
      <c r="P14" s="55">
        <f>Comprehensive!$S$14-Comprehensive!$R$14</f>
        <v>0</v>
      </c>
      <c r="Q14" s="55">
        <f>Comprehensive!$V$14-Comprehensive!$U$14</f>
        <v>0</v>
      </c>
      <c r="R14" s="55">
        <f>Comprehensive!$Y$14-Comprehensive!$X$14</f>
        <v>0</v>
      </c>
      <c r="S14" s="55">
        <f>Comprehensive!$AB$14-Comprehensive!$AA$14</f>
        <v>0</v>
      </c>
      <c r="T14" s="55">
        <f>Comprehensive!$AE$14-Comprehensive!$AD$14</f>
        <v>0</v>
      </c>
      <c r="U14" s="55">
        <f>Comprehensive!$AH$14-Comprehensive!$AG$14</f>
        <v>0</v>
      </c>
      <c r="V14" s="55">
        <f>Comprehensive!$AK$14-Comprehensive!$AJ$14</f>
        <v>0</v>
      </c>
      <c r="W14" s="55">
        <f>Comprehensive!$AN$14-Comprehensive!$AM$14</f>
        <v>0</v>
      </c>
      <c r="Z14" s="55" t="e">
        <f>Comprehensive!$G$14/Comprehensive!$F$14</f>
        <v>#DIV/0!</v>
      </c>
      <c r="AA14" s="55" t="e">
        <f>Comprehensive!$J$14/Comprehensive!$I$14</f>
        <v>#DIV/0!</v>
      </c>
      <c r="AB14" s="55" t="e">
        <f>Comprehensive!$M$14/Comprehensive!$L$14</f>
        <v>#DIV/0!</v>
      </c>
      <c r="AC14" s="55" t="e">
        <f>Comprehensive!$P$14/Comprehensive!$O$14</f>
        <v>#DIV/0!</v>
      </c>
      <c r="AD14" s="55" t="e">
        <f>Comprehensive!$S$14/Comprehensive!$R$14</f>
        <v>#DIV/0!</v>
      </c>
      <c r="AE14" s="55" t="e">
        <f>Comprehensive!$V$14/Comprehensive!$U$14</f>
        <v>#DIV/0!</v>
      </c>
      <c r="AF14" s="55" t="e">
        <f>Comprehensive!$Y$14/Comprehensive!$X$14</f>
        <v>#DIV/0!</v>
      </c>
      <c r="AG14" s="55" t="e">
        <f>Comprehensive!$AB$14/Comprehensive!$AA$14</f>
        <v>#DIV/0!</v>
      </c>
      <c r="AH14" s="55" t="e">
        <f>Comprehensive!$AE$14/Comprehensive!$AD$14</f>
        <v>#DIV/0!</v>
      </c>
      <c r="AI14" s="55" t="e">
        <f>Comprehensive!$AH$14/Comprehensive!$AG$14</f>
        <v>#DIV/0!</v>
      </c>
      <c r="AJ14" s="55" t="e">
        <f>Comprehensive!$AK$14/Comprehensive!$AJ$14</f>
        <v>#DIV/0!</v>
      </c>
      <c r="AK14" s="55" t="e">
        <f>Comprehensive!$AN$14/Comprehensive!$AM$14</f>
        <v>#DIV/0!</v>
      </c>
    </row>
    <row r="15" spans="1:37" x14ac:dyDescent="0.25">
      <c r="L15" s="55">
        <f>Comprehensive!$G$15-Comprehensive!$F$15</f>
        <v>0</v>
      </c>
      <c r="M15" s="55">
        <f>Comprehensive!$J$15-Comprehensive!$I$15</f>
        <v>0</v>
      </c>
      <c r="N15" s="55">
        <f>Comprehensive!$M$15-Comprehensive!$L$15</f>
        <v>0</v>
      </c>
      <c r="O15" s="55">
        <f>Comprehensive!$P$15-Comprehensive!$O$15</f>
        <v>0</v>
      </c>
      <c r="P15" s="55">
        <f>Comprehensive!$S$15-Comprehensive!$R$15</f>
        <v>0</v>
      </c>
      <c r="Q15" s="55">
        <f>Comprehensive!$V$15-Comprehensive!$U$15</f>
        <v>0</v>
      </c>
      <c r="R15" s="55">
        <f>Comprehensive!$Y$15-Comprehensive!$X$15</f>
        <v>0</v>
      </c>
      <c r="S15" s="55">
        <f>Comprehensive!$AB$15-Comprehensive!$AA$15</f>
        <v>0</v>
      </c>
      <c r="T15" s="55">
        <f>Comprehensive!$AE$15-Comprehensive!$AD$15</f>
        <v>0</v>
      </c>
      <c r="U15" s="55">
        <f>Comprehensive!$AH$15-Comprehensive!$AG$15</f>
        <v>0</v>
      </c>
      <c r="V15" s="55">
        <f>Comprehensive!$AK$15-Comprehensive!$AJ$15</f>
        <v>0</v>
      </c>
      <c r="W15" s="55">
        <f>Comprehensive!$AN$15-Comprehensive!$AM$15</f>
        <v>0</v>
      </c>
      <c r="Z15" s="55" t="e">
        <f>Comprehensive!$G$15/Comprehensive!$F$15</f>
        <v>#DIV/0!</v>
      </c>
      <c r="AA15" s="55" t="e">
        <f>Comprehensive!$J$15/Comprehensive!$I$15</f>
        <v>#DIV/0!</v>
      </c>
      <c r="AB15" s="55" t="e">
        <f>Comprehensive!$M$15/Comprehensive!$L$15</f>
        <v>#DIV/0!</v>
      </c>
      <c r="AC15" s="55" t="e">
        <f>Comprehensive!$P$15/Comprehensive!$O$15</f>
        <v>#DIV/0!</v>
      </c>
      <c r="AD15" s="55" t="e">
        <f>Comprehensive!$S$15/Comprehensive!$R$15</f>
        <v>#DIV/0!</v>
      </c>
      <c r="AE15" s="55" t="e">
        <f>Comprehensive!$V$15/Comprehensive!$U$15</f>
        <v>#DIV/0!</v>
      </c>
      <c r="AF15" s="55" t="e">
        <f>Comprehensive!$Y$15/Comprehensive!$X$15</f>
        <v>#DIV/0!</v>
      </c>
      <c r="AG15" s="55" t="e">
        <f>Comprehensive!$AB$15/Comprehensive!$AA$15</f>
        <v>#DIV/0!</v>
      </c>
      <c r="AH15" s="55" t="e">
        <f>Comprehensive!$AE$15/Comprehensive!$AD$15</f>
        <v>#DIV/0!</v>
      </c>
      <c r="AI15" s="55" t="e">
        <f>Comprehensive!$AH$15/Comprehensive!$AG$15</f>
        <v>#DIV/0!</v>
      </c>
      <c r="AJ15" s="55" t="e">
        <f>Comprehensive!$AK$15/Comprehensive!$AJ$15</f>
        <v>#DIV/0!</v>
      </c>
      <c r="AK15" s="55" t="e">
        <f>Comprehensive!$AN$15/Comprehensive!$AM$15</f>
        <v>#DIV/0!</v>
      </c>
    </row>
    <row r="16" spans="1:37" x14ac:dyDescent="0.25">
      <c r="L16" s="55">
        <f>Comprehensive!$G$16-Comprehensive!$F$16</f>
        <v>0</v>
      </c>
      <c r="M16" s="55">
        <f>Comprehensive!$J$16-Comprehensive!$I$16</f>
        <v>0</v>
      </c>
      <c r="N16" s="55">
        <f>Comprehensive!$M$16-Comprehensive!$L$16</f>
        <v>0</v>
      </c>
      <c r="O16" s="55">
        <f>Comprehensive!$P$16-Comprehensive!$O$16</f>
        <v>0</v>
      </c>
      <c r="P16" s="55">
        <f>Comprehensive!$S$16-Comprehensive!$R$16</f>
        <v>0</v>
      </c>
      <c r="Q16" s="55">
        <f>Comprehensive!$V$16-Comprehensive!$U$16</f>
        <v>0</v>
      </c>
      <c r="R16" s="55">
        <f>Comprehensive!$Y$16-Comprehensive!$X$16</f>
        <v>0</v>
      </c>
      <c r="S16" s="55">
        <f>Comprehensive!$AB$16-Comprehensive!$AA$16</f>
        <v>0</v>
      </c>
      <c r="T16" s="55">
        <f>Comprehensive!$AE$16-Comprehensive!$AD$16</f>
        <v>0</v>
      </c>
      <c r="U16" s="55">
        <f>Comprehensive!$AH$16-Comprehensive!$AG$16</f>
        <v>0</v>
      </c>
      <c r="V16" s="55">
        <f>Comprehensive!$AK$16-Comprehensive!$AJ$16</f>
        <v>0</v>
      </c>
      <c r="W16" s="55">
        <f>Comprehensive!$AN$16-Comprehensive!$AM$16</f>
        <v>0</v>
      </c>
      <c r="Z16" s="55" t="e">
        <f>Comprehensive!$G$16/Comprehensive!$F$16</f>
        <v>#DIV/0!</v>
      </c>
      <c r="AA16" s="55" t="e">
        <f>Comprehensive!$J$16/Comprehensive!$I$16</f>
        <v>#DIV/0!</v>
      </c>
      <c r="AB16" s="55" t="e">
        <f>Comprehensive!$M$16/Comprehensive!$L$16</f>
        <v>#DIV/0!</v>
      </c>
      <c r="AC16" s="55" t="e">
        <f>Comprehensive!$P$16/Comprehensive!$O$16</f>
        <v>#DIV/0!</v>
      </c>
      <c r="AD16" s="55" t="e">
        <f>Comprehensive!$S$16/Comprehensive!$R$16</f>
        <v>#DIV/0!</v>
      </c>
      <c r="AE16" s="55" t="e">
        <f>Comprehensive!$V$16/Comprehensive!$U$16</f>
        <v>#DIV/0!</v>
      </c>
      <c r="AF16" s="55" t="e">
        <f>Comprehensive!$Y$16/Comprehensive!$X$16</f>
        <v>#DIV/0!</v>
      </c>
      <c r="AG16" s="55" t="e">
        <f>Comprehensive!$AB$16/Comprehensive!$AA$16</f>
        <v>#DIV/0!</v>
      </c>
      <c r="AH16" s="55" t="e">
        <f>Comprehensive!$AE$16/Comprehensive!$AD$16</f>
        <v>#DIV/0!</v>
      </c>
      <c r="AI16" s="55" t="e">
        <f>Comprehensive!$AH$16/Comprehensive!$AG$16</f>
        <v>#DIV/0!</v>
      </c>
      <c r="AJ16" s="55" t="e">
        <f>Comprehensive!$AK$16/Comprehensive!$AJ$16</f>
        <v>#DIV/0!</v>
      </c>
      <c r="AK16" s="55" t="e">
        <f>Comprehensive!$AN$16/Comprehensive!$AM$16</f>
        <v>#DIV/0!</v>
      </c>
    </row>
    <row r="17" spans="1:37" x14ac:dyDescent="0.25">
      <c r="L17" s="55">
        <f>Comprehensive!$G$17-Comprehensive!$F$17</f>
        <v>0</v>
      </c>
      <c r="M17" s="55">
        <f>Comprehensive!$J$17-Comprehensive!$I$17</f>
        <v>0</v>
      </c>
      <c r="N17" s="55">
        <f>Comprehensive!$M$17-Comprehensive!$L$17</f>
        <v>0</v>
      </c>
      <c r="O17" s="55">
        <f>Comprehensive!$P$17-Comprehensive!$O$17</f>
        <v>0</v>
      </c>
      <c r="P17" s="55">
        <f>Comprehensive!$S$17-Comprehensive!$R$17</f>
        <v>0</v>
      </c>
      <c r="Q17" s="55">
        <f>Comprehensive!$V$17-Comprehensive!$U$17</f>
        <v>0</v>
      </c>
      <c r="R17" s="55">
        <f>Comprehensive!$Y$17-Comprehensive!$X$17</f>
        <v>0</v>
      </c>
      <c r="S17" s="55">
        <f>Comprehensive!$AB$17-Comprehensive!$AA$17</f>
        <v>0</v>
      </c>
      <c r="T17" s="55">
        <f>Comprehensive!$AE$17-Comprehensive!$AD$17</f>
        <v>0</v>
      </c>
      <c r="U17" s="55">
        <f>Comprehensive!$AH$17-Comprehensive!$AG$17</f>
        <v>0</v>
      </c>
      <c r="V17" s="55">
        <f>Comprehensive!$AK$17-Comprehensive!$AJ$17</f>
        <v>0</v>
      </c>
      <c r="W17" s="55">
        <f>Comprehensive!$AN$17-Comprehensive!$AM$17</f>
        <v>0</v>
      </c>
      <c r="Z17" s="55" t="e">
        <f>Comprehensive!$G$17/Comprehensive!$F$17</f>
        <v>#DIV/0!</v>
      </c>
      <c r="AA17" s="55" t="e">
        <f>Comprehensive!$J$17/Comprehensive!$I$17</f>
        <v>#DIV/0!</v>
      </c>
      <c r="AB17" s="55" t="e">
        <f>Comprehensive!$M$17/Comprehensive!$L$17</f>
        <v>#DIV/0!</v>
      </c>
      <c r="AC17" s="55" t="e">
        <f>Comprehensive!$P$17/Comprehensive!$O$17</f>
        <v>#DIV/0!</v>
      </c>
      <c r="AD17" s="55" t="e">
        <f>Comprehensive!$S$17/Comprehensive!$R$17</f>
        <v>#DIV/0!</v>
      </c>
      <c r="AE17" s="55" t="e">
        <f>Comprehensive!$V$17/Comprehensive!$U$17</f>
        <v>#DIV/0!</v>
      </c>
      <c r="AF17" s="55" t="e">
        <f>Comprehensive!$Y$17/Comprehensive!$X$17</f>
        <v>#DIV/0!</v>
      </c>
      <c r="AG17" s="55" t="e">
        <f>Comprehensive!$AB$17/Comprehensive!$AA$17</f>
        <v>#DIV/0!</v>
      </c>
      <c r="AH17" s="55" t="e">
        <f>Comprehensive!$AE$17/Comprehensive!$AD$17</f>
        <v>#DIV/0!</v>
      </c>
      <c r="AI17" s="55" t="e">
        <f>Comprehensive!$AH$17/Comprehensive!$AG$17</f>
        <v>#DIV/0!</v>
      </c>
      <c r="AJ17" s="55" t="e">
        <f>Comprehensive!$AK$17/Comprehensive!$AJ$17</f>
        <v>#DIV/0!</v>
      </c>
      <c r="AK17" s="55" t="e">
        <f>Comprehensive!$AN$17/Comprehensive!$AM$17</f>
        <v>#DIV/0!</v>
      </c>
    </row>
    <row r="18" spans="1:37" x14ac:dyDescent="0.25">
      <c r="L18" s="55">
        <f>Comprehensive!$G$18-Comprehensive!$F$18</f>
        <v>0</v>
      </c>
      <c r="M18" s="55">
        <f>Comprehensive!$J$18-Comprehensive!$I$18</f>
        <v>0</v>
      </c>
      <c r="N18" s="55">
        <f>Comprehensive!$M$18-Comprehensive!$L$18</f>
        <v>0</v>
      </c>
      <c r="O18" s="55">
        <f>Comprehensive!$P$18-Comprehensive!$O$18</f>
        <v>0</v>
      </c>
      <c r="P18" s="55">
        <f>Comprehensive!$S$18-Comprehensive!$R$18</f>
        <v>0</v>
      </c>
      <c r="Q18" s="55">
        <f>Comprehensive!$V$18-Comprehensive!$U$18</f>
        <v>0</v>
      </c>
      <c r="R18" s="55">
        <f>Comprehensive!$Y$18-Comprehensive!$X$18</f>
        <v>0</v>
      </c>
      <c r="S18" s="55">
        <f>Comprehensive!$AB$18-Comprehensive!$AA$18</f>
        <v>0</v>
      </c>
      <c r="T18" s="55">
        <f>Comprehensive!$AE$18-Comprehensive!$AD$18</f>
        <v>0</v>
      </c>
      <c r="U18" s="55">
        <f>Comprehensive!$AH$18-Comprehensive!$AG$18</f>
        <v>0</v>
      </c>
      <c r="V18" s="55">
        <f>Comprehensive!$AK$18-Comprehensive!$AJ$18</f>
        <v>0</v>
      </c>
      <c r="W18" s="55">
        <f>Comprehensive!$AN$18-Comprehensive!$AM$18</f>
        <v>0</v>
      </c>
      <c r="Z18" s="55" t="e">
        <f>Comprehensive!$G$18/Comprehensive!$F$18</f>
        <v>#DIV/0!</v>
      </c>
      <c r="AA18" s="55" t="e">
        <f>Comprehensive!$J$18/Comprehensive!$I$18</f>
        <v>#DIV/0!</v>
      </c>
      <c r="AB18" s="55" t="e">
        <f>Comprehensive!$M$18/Comprehensive!$L$18</f>
        <v>#DIV/0!</v>
      </c>
      <c r="AC18" s="55" t="e">
        <f>Comprehensive!$P$18/Comprehensive!$O$18</f>
        <v>#DIV/0!</v>
      </c>
      <c r="AD18" s="55" t="e">
        <f>Comprehensive!$S$18/Comprehensive!$R$18</f>
        <v>#DIV/0!</v>
      </c>
      <c r="AE18" s="55" t="e">
        <f>Comprehensive!$V$18/Comprehensive!$U$18</f>
        <v>#DIV/0!</v>
      </c>
      <c r="AF18" s="55" t="e">
        <f>Comprehensive!$Y$18/Comprehensive!$X$18</f>
        <v>#DIV/0!</v>
      </c>
      <c r="AG18" s="55" t="e">
        <f>Comprehensive!$AB$18/Comprehensive!$AA$18</f>
        <v>#DIV/0!</v>
      </c>
      <c r="AH18" s="55" t="e">
        <f>Comprehensive!$AE$18/Comprehensive!$AD$18</f>
        <v>#DIV/0!</v>
      </c>
      <c r="AI18" s="55" t="e">
        <f>Comprehensive!$AH$18/Comprehensive!$AG$18</f>
        <v>#DIV/0!</v>
      </c>
      <c r="AJ18" s="55" t="e">
        <f>Comprehensive!$AK$18/Comprehensive!$AJ$18</f>
        <v>#DIV/0!</v>
      </c>
      <c r="AK18" s="55" t="e">
        <f>Comprehensive!$AN$18/Comprehensive!$AM$18</f>
        <v>#DIV/0!</v>
      </c>
    </row>
    <row r="19" spans="1:37" x14ac:dyDescent="0.25">
      <c r="L19" s="55">
        <f>Comprehensive!$G$19-Comprehensive!$F$19</f>
        <v>0</v>
      </c>
      <c r="M19" s="55">
        <f>Comprehensive!$J$19-Comprehensive!$I$19</f>
        <v>0</v>
      </c>
      <c r="N19" s="55">
        <f>Comprehensive!$M$19-Comprehensive!$L$19</f>
        <v>0</v>
      </c>
      <c r="O19" s="55">
        <f>Comprehensive!$P$19-Comprehensive!$O$19</f>
        <v>0</v>
      </c>
      <c r="P19" s="55">
        <f>Comprehensive!$S$19-Comprehensive!$R$19</f>
        <v>0</v>
      </c>
      <c r="Q19" s="55">
        <f>Comprehensive!$V$19-Comprehensive!$U$19</f>
        <v>0</v>
      </c>
      <c r="R19" s="55">
        <f>Comprehensive!$Y$19-Comprehensive!$X$19</f>
        <v>0</v>
      </c>
      <c r="S19" s="55">
        <f>Comprehensive!$AB$19-Comprehensive!$AA$19</f>
        <v>0</v>
      </c>
      <c r="T19" s="55">
        <f>Comprehensive!$AE$19-Comprehensive!$AD$19</f>
        <v>0</v>
      </c>
      <c r="U19" s="55">
        <f>Comprehensive!$AH$19-Comprehensive!$AG$19</f>
        <v>0</v>
      </c>
      <c r="V19" s="55">
        <f>Comprehensive!$AK$19-Comprehensive!$AJ$19</f>
        <v>0</v>
      </c>
      <c r="W19" s="55">
        <f>Comprehensive!$AN$19-Comprehensive!$AM$19</f>
        <v>0</v>
      </c>
      <c r="Z19" s="55" t="e">
        <f>Comprehensive!$G$19/Comprehensive!$F$19</f>
        <v>#DIV/0!</v>
      </c>
      <c r="AA19" s="55" t="e">
        <f>Comprehensive!$J$19/Comprehensive!$I$19</f>
        <v>#DIV/0!</v>
      </c>
      <c r="AB19" s="55" t="e">
        <f>Comprehensive!$M$19/Comprehensive!$L$19</f>
        <v>#DIV/0!</v>
      </c>
      <c r="AC19" s="55" t="e">
        <f>Comprehensive!$P$19/Comprehensive!$O$19</f>
        <v>#DIV/0!</v>
      </c>
      <c r="AD19" s="55" t="e">
        <f>Comprehensive!$S$19/Comprehensive!$R$19</f>
        <v>#DIV/0!</v>
      </c>
      <c r="AE19" s="55" t="e">
        <f>Comprehensive!$V$19/Comprehensive!$U$19</f>
        <v>#DIV/0!</v>
      </c>
      <c r="AF19" s="55" t="e">
        <f>Comprehensive!$Y$19/Comprehensive!$X$19</f>
        <v>#DIV/0!</v>
      </c>
      <c r="AG19" s="55" t="e">
        <f>Comprehensive!$AB$19/Comprehensive!$AA$19</f>
        <v>#DIV/0!</v>
      </c>
      <c r="AH19" s="55" t="e">
        <f>Comprehensive!$AE$19/Comprehensive!$AD$19</f>
        <v>#DIV/0!</v>
      </c>
      <c r="AI19" s="55" t="e">
        <f>Comprehensive!$AH$19/Comprehensive!$AG$19</f>
        <v>#DIV/0!</v>
      </c>
      <c r="AJ19" s="55" t="e">
        <f>Comprehensive!$AK$19/Comprehensive!$AJ$19</f>
        <v>#DIV/0!</v>
      </c>
      <c r="AK19" s="55" t="e">
        <f>Comprehensive!$AN$19/Comprehensive!$AM$19</f>
        <v>#DIV/0!</v>
      </c>
    </row>
    <row r="20" spans="1:37" x14ac:dyDescent="0.25">
      <c r="L20" s="55">
        <f>Comprehensive!$G$20-Comprehensive!$F$20</f>
        <v>0</v>
      </c>
      <c r="M20" s="55">
        <f>Comprehensive!$J$20-Comprehensive!$I$20</f>
        <v>0</v>
      </c>
      <c r="N20" s="55">
        <f>Comprehensive!$M$20-Comprehensive!$L$20</f>
        <v>0</v>
      </c>
      <c r="O20" s="55">
        <f>Comprehensive!$P$20-Comprehensive!$O$20</f>
        <v>0</v>
      </c>
      <c r="P20" s="55">
        <f>Comprehensive!$S$20-Comprehensive!$R$20</f>
        <v>0</v>
      </c>
      <c r="Q20" s="55">
        <f>Comprehensive!$V$20-Comprehensive!$U$20</f>
        <v>0</v>
      </c>
      <c r="R20" s="55">
        <f>Comprehensive!$Y$20-Comprehensive!$X$20</f>
        <v>0</v>
      </c>
      <c r="S20" s="55">
        <f>Comprehensive!$AB$20-Comprehensive!$AA$20</f>
        <v>0</v>
      </c>
      <c r="T20" s="55">
        <f>Comprehensive!$AE$20-Comprehensive!$AD$20</f>
        <v>0</v>
      </c>
      <c r="U20" s="55">
        <f>Comprehensive!$AH$20-Comprehensive!$AG$20</f>
        <v>0</v>
      </c>
      <c r="V20" s="55">
        <f>Comprehensive!$AK$20-Comprehensive!$AJ$20</f>
        <v>0</v>
      </c>
      <c r="W20" s="55">
        <f>Comprehensive!$AN$20-Comprehensive!$AM$20</f>
        <v>0</v>
      </c>
      <c r="Z20" s="55" t="e">
        <f>Comprehensive!$G$20/Comprehensive!$F$20</f>
        <v>#DIV/0!</v>
      </c>
      <c r="AA20" s="55" t="e">
        <f>Comprehensive!$J$20/Comprehensive!$I$20</f>
        <v>#DIV/0!</v>
      </c>
      <c r="AB20" s="55" t="e">
        <f>Comprehensive!$M$20/Comprehensive!$L$20</f>
        <v>#DIV/0!</v>
      </c>
      <c r="AC20" s="55" t="e">
        <f>Comprehensive!$P$20/Comprehensive!$O$20</f>
        <v>#DIV/0!</v>
      </c>
      <c r="AD20" s="55" t="e">
        <f>Comprehensive!$S$20/Comprehensive!$R$20</f>
        <v>#DIV/0!</v>
      </c>
      <c r="AE20" s="55" t="e">
        <f>Comprehensive!$V$20/Comprehensive!$U$20</f>
        <v>#DIV/0!</v>
      </c>
      <c r="AF20" s="55" t="e">
        <f>Comprehensive!$Y$20/Comprehensive!$X$20</f>
        <v>#DIV/0!</v>
      </c>
      <c r="AG20" s="55" t="e">
        <f>Comprehensive!$AB$20/Comprehensive!$AA$20</f>
        <v>#DIV/0!</v>
      </c>
      <c r="AH20" s="55" t="e">
        <f>Comprehensive!$AE$20/Comprehensive!$AD$20</f>
        <v>#DIV/0!</v>
      </c>
      <c r="AI20" s="55" t="e">
        <f>Comprehensive!$AH$20/Comprehensive!$AG$20</f>
        <v>#DIV/0!</v>
      </c>
      <c r="AJ20" s="55" t="e">
        <f>Comprehensive!$AK$20/Comprehensive!$AJ$20</f>
        <v>#DIV/0!</v>
      </c>
      <c r="AK20" s="55" t="e">
        <f>Comprehensive!$AN$20/Comprehensive!$AM$20</f>
        <v>#DIV/0!</v>
      </c>
    </row>
    <row r="21" spans="1:37" x14ac:dyDescent="0.25">
      <c r="L21" s="55">
        <f>Comprehensive!$G$21-Comprehensive!$F$21</f>
        <v>0</v>
      </c>
      <c r="M21" s="55">
        <f>Comprehensive!$J$21-Comprehensive!$I$21</f>
        <v>0</v>
      </c>
      <c r="N21" s="55">
        <f>Comprehensive!$M$21-Comprehensive!$L$21</f>
        <v>0</v>
      </c>
      <c r="O21" s="55">
        <f>Comprehensive!$P$21-Comprehensive!$O$21</f>
        <v>0</v>
      </c>
      <c r="P21" s="55">
        <f>Comprehensive!$S$21-Comprehensive!$R$21</f>
        <v>0</v>
      </c>
      <c r="Q21" s="55">
        <f>Comprehensive!$V$21-Comprehensive!$U$21</f>
        <v>0</v>
      </c>
      <c r="R21" s="55">
        <f>Comprehensive!$Y$21-Comprehensive!$X$21</f>
        <v>0</v>
      </c>
      <c r="S21" s="55">
        <f>Comprehensive!$AB$21-Comprehensive!$AA$21</f>
        <v>0</v>
      </c>
      <c r="T21" s="55">
        <f>Comprehensive!$AE$21-Comprehensive!$AD$21</f>
        <v>0</v>
      </c>
      <c r="U21" s="55">
        <f>Comprehensive!$AH$21-Comprehensive!$AG$21</f>
        <v>0</v>
      </c>
      <c r="V21" s="55">
        <f>Comprehensive!$AK$21-Comprehensive!$AJ$21</f>
        <v>0</v>
      </c>
      <c r="W21" s="55">
        <f>Comprehensive!$AN$21-Comprehensive!$AM$21</f>
        <v>0</v>
      </c>
      <c r="Z21" s="55" t="e">
        <f>Comprehensive!$G$21/Comprehensive!$F$21</f>
        <v>#DIV/0!</v>
      </c>
      <c r="AA21" s="55" t="e">
        <f>Comprehensive!$J$21/Comprehensive!$I$21</f>
        <v>#DIV/0!</v>
      </c>
      <c r="AB21" s="55" t="e">
        <f>Comprehensive!$M$21/Comprehensive!$L$21</f>
        <v>#DIV/0!</v>
      </c>
      <c r="AC21" s="55" t="e">
        <f>Comprehensive!$P$21/Comprehensive!$O$21</f>
        <v>#DIV/0!</v>
      </c>
      <c r="AD21" s="55" t="e">
        <f>Comprehensive!$S$21/Comprehensive!$R$21</f>
        <v>#DIV/0!</v>
      </c>
      <c r="AE21" s="55" t="e">
        <f>Comprehensive!$V$21/Comprehensive!$U$21</f>
        <v>#DIV/0!</v>
      </c>
      <c r="AF21" s="55" t="e">
        <f>Comprehensive!$Y$21/Comprehensive!$X$21</f>
        <v>#DIV/0!</v>
      </c>
      <c r="AG21" s="55" t="e">
        <f>Comprehensive!$AB$21/Comprehensive!$AA$21</f>
        <v>#DIV/0!</v>
      </c>
      <c r="AH21" s="55" t="e">
        <f>Comprehensive!$AE$21/Comprehensive!$AD$21</f>
        <v>#DIV/0!</v>
      </c>
      <c r="AI21" s="55" t="e">
        <f>Comprehensive!$AH$21/Comprehensive!$AG$21</f>
        <v>#DIV/0!</v>
      </c>
      <c r="AJ21" s="55" t="e">
        <f>Comprehensive!$AK$21/Comprehensive!$AJ$21</f>
        <v>#DIV/0!</v>
      </c>
      <c r="AK21" s="55" t="e">
        <f>Comprehensive!$AN$21/Comprehensive!$AM$21</f>
        <v>#DIV/0!</v>
      </c>
    </row>
    <row r="22" spans="1:37" x14ac:dyDescent="0.25">
      <c r="L22" s="55">
        <f>Comprehensive!$G$22-Comprehensive!$F$22</f>
        <v>0</v>
      </c>
      <c r="M22" s="55">
        <f>Comprehensive!$J$22-Comprehensive!$I$22</f>
        <v>0</v>
      </c>
      <c r="N22" s="55">
        <f>Comprehensive!$M$22-Comprehensive!$L$22</f>
        <v>0</v>
      </c>
      <c r="O22" s="55">
        <f>Comprehensive!$P$22-Comprehensive!$O$22</f>
        <v>0</v>
      </c>
      <c r="P22" s="55">
        <f>Comprehensive!$S$22-Comprehensive!$R$22</f>
        <v>0</v>
      </c>
      <c r="Q22" s="55">
        <f>Comprehensive!$V$22-Comprehensive!$U$22</f>
        <v>0</v>
      </c>
      <c r="R22" s="55">
        <f>Comprehensive!$Y$22-Comprehensive!$X$22</f>
        <v>0</v>
      </c>
      <c r="S22" s="55">
        <f>Comprehensive!$AB$22-Comprehensive!$AA$22</f>
        <v>0</v>
      </c>
      <c r="T22" s="55">
        <f>Comprehensive!$AE$22-Comprehensive!$AD$22</f>
        <v>0</v>
      </c>
      <c r="U22" s="55">
        <f>Comprehensive!$AH$22-Comprehensive!$AG$22</f>
        <v>0</v>
      </c>
      <c r="V22" s="55">
        <f>Comprehensive!$AK$22-Comprehensive!$AJ$22</f>
        <v>0</v>
      </c>
      <c r="W22" s="55">
        <f>Comprehensive!$AN$22-Comprehensive!$AM$22</f>
        <v>0</v>
      </c>
      <c r="Z22" s="55" t="e">
        <f>Comprehensive!$G$22/Comprehensive!$F$22</f>
        <v>#DIV/0!</v>
      </c>
      <c r="AA22" s="55" t="e">
        <f>Comprehensive!$J$22/Comprehensive!$I$22</f>
        <v>#DIV/0!</v>
      </c>
      <c r="AB22" s="55" t="e">
        <f>Comprehensive!$M$22/Comprehensive!$L$22</f>
        <v>#DIV/0!</v>
      </c>
      <c r="AC22" s="55" t="e">
        <f>Comprehensive!$P$22/Comprehensive!$O$22</f>
        <v>#DIV/0!</v>
      </c>
      <c r="AD22" s="55" t="e">
        <f>Comprehensive!$S$22/Comprehensive!$R$22</f>
        <v>#DIV/0!</v>
      </c>
      <c r="AE22" s="55" t="e">
        <f>Comprehensive!$V$22/Comprehensive!$U$22</f>
        <v>#DIV/0!</v>
      </c>
      <c r="AF22" s="55" t="e">
        <f>Comprehensive!$Y$22/Comprehensive!$X$22</f>
        <v>#DIV/0!</v>
      </c>
      <c r="AG22" s="55" t="e">
        <f>Comprehensive!$AB$22/Comprehensive!$AA$22</f>
        <v>#DIV/0!</v>
      </c>
      <c r="AH22" s="55" t="e">
        <f>Comprehensive!$AE$22/Comprehensive!$AD$22</f>
        <v>#DIV/0!</v>
      </c>
      <c r="AI22" s="55" t="e">
        <f>Comprehensive!$AH$22/Comprehensive!$AG$22</f>
        <v>#DIV/0!</v>
      </c>
      <c r="AJ22" s="55" t="e">
        <f>Comprehensive!$AK$22/Comprehensive!$AJ$22</f>
        <v>#DIV/0!</v>
      </c>
      <c r="AK22" s="55" t="e">
        <f>Comprehensive!$AN$22/Comprehensive!$AM$22</f>
        <v>#DIV/0!</v>
      </c>
    </row>
    <row r="23" spans="1:37" x14ac:dyDescent="0.25">
      <c r="L23" s="55">
        <f>Comprehensive!$G$23-Comprehensive!$F$23</f>
        <v>0</v>
      </c>
      <c r="M23" s="55">
        <f>Comprehensive!$J$23-Comprehensive!$I$23</f>
        <v>0</v>
      </c>
      <c r="N23" s="55">
        <f>Comprehensive!$M$23-Comprehensive!$L$23</f>
        <v>0</v>
      </c>
      <c r="O23" s="55">
        <f>Comprehensive!$P$23-Comprehensive!$O$23</f>
        <v>0</v>
      </c>
      <c r="P23" s="55">
        <f>Comprehensive!$S$23-Comprehensive!$R$23</f>
        <v>0</v>
      </c>
      <c r="Q23" s="55">
        <f>Comprehensive!$V$23-Comprehensive!$U$23</f>
        <v>0</v>
      </c>
      <c r="R23" s="55">
        <f>Comprehensive!$Y$23-Comprehensive!$X$23</f>
        <v>0</v>
      </c>
      <c r="S23" s="55">
        <f>Comprehensive!$AB$23-Comprehensive!$AA$23</f>
        <v>0</v>
      </c>
      <c r="T23" s="55">
        <f>Comprehensive!$AE$23-Comprehensive!$AD$23</f>
        <v>0</v>
      </c>
      <c r="U23" s="55">
        <f>Comprehensive!$AH$23-Comprehensive!$AG$23</f>
        <v>0</v>
      </c>
      <c r="V23" s="55">
        <f>Comprehensive!$AK$23-Comprehensive!$AJ$23</f>
        <v>0</v>
      </c>
      <c r="W23" s="55">
        <f>Comprehensive!$AN$23-Comprehensive!$AM$23</f>
        <v>0</v>
      </c>
      <c r="Z23" s="55" t="e">
        <f>Comprehensive!$G$23/Comprehensive!$F$23</f>
        <v>#DIV/0!</v>
      </c>
      <c r="AA23" s="55" t="e">
        <f>Comprehensive!$J$23/Comprehensive!$I$23</f>
        <v>#DIV/0!</v>
      </c>
      <c r="AB23" s="55" t="e">
        <f>Comprehensive!$M$23/Comprehensive!$L$23</f>
        <v>#DIV/0!</v>
      </c>
      <c r="AC23" s="55" t="e">
        <f>Comprehensive!$P$23/Comprehensive!$O$23</f>
        <v>#DIV/0!</v>
      </c>
      <c r="AD23" s="55" t="e">
        <f>Comprehensive!$S$23/Comprehensive!$R$23</f>
        <v>#DIV/0!</v>
      </c>
      <c r="AE23" s="55" t="e">
        <f>Comprehensive!$V$23/Comprehensive!$U$23</f>
        <v>#DIV/0!</v>
      </c>
      <c r="AF23" s="55" t="e">
        <f>Comprehensive!$Y$23/Comprehensive!$X$23</f>
        <v>#DIV/0!</v>
      </c>
      <c r="AG23" s="55" t="e">
        <f>Comprehensive!$AB$23/Comprehensive!$AA$23</f>
        <v>#DIV/0!</v>
      </c>
      <c r="AH23" s="55" t="e">
        <f>Comprehensive!$AE$23/Comprehensive!$AD$23</f>
        <v>#DIV/0!</v>
      </c>
      <c r="AI23" s="55" t="e">
        <f>Comprehensive!$AH$23/Comprehensive!$AG$23</f>
        <v>#DIV/0!</v>
      </c>
      <c r="AJ23" s="55" t="e">
        <f>Comprehensive!$AK$23/Comprehensive!$AJ$23</f>
        <v>#DIV/0!</v>
      </c>
      <c r="AK23" s="55" t="e">
        <f>Comprehensive!$AN$23/Comprehensive!$AM$23</f>
        <v>#DIV/0!</v>
      </c>
    </row>
    <row r="24" spans="1:37" x14ac:dyDescent="0.25">
      <c r="L24" s="55">
        <f>Comprehensive!$G$24-Comprehensive!$F$24</f>
        <v>0</v>
      </c>
      <c r="M24" s="55">
        <f>Comprehensive!$J$24-Comprehensive!$I$24</f>
        <v>0</v>
      </c>
      <c r="N24" s="55">
        <f>Comprehensive!$M$24-Comprehensive!$L$24</f>
        <v>0</v>
      </c>
      <c r="O24" s="55">
        <f>Comprehensive!$P$24-Comprehensive!$O$24</f>
        <v>0</v>
      </c>
      <c r="P24" s="55">
        <f>Comprehensive!$S$24-Comprehensive!$R$24</f>
        <v>0</v>
      </c>
      <c r="Q24" s="55">
        <f>Comprehensive!$V$24-Comprehensive!$U$24</f>
        <v>0</v>
      </c>
      <c r="R24" s="55">
        <f>Comprehensive!$Y$24-Comprehensive!$X$24</f>
        <v>0</v>
      </c>
      <c r="S24" s="55">
        <f>Comprehensive!$AB$24-Comprehensive!$AA$24</f>
        <v>0</v>
      </c>
      <c r="T24" s="55">
        <f>Comprehensive!$AE$24-Comprehensive!$AD$24</f>
        <v>0</v>
      </c>
      <c r="U24" s="55">
        <f>Comprehensive!$AH$24-Comprehensive!$AG$24</f>
        <v>0</v>
      </c>
      <c r="V24" s="55">
        <f>Comprehensive!$AK$24-Comprehensive!$AJ$24</f>
        <v>0</v>
      </c>
      <c r="W24" s="55">
        <f>Comprehensive!$AN$24-Comprehensive!$AM$24</f>
        <v>0</v>
      </c>
      <c r="Z24" s="55" t="e">
        <f>Comprehensive!$G$24/Comprehensive!$F$24</f>
        <v>#DIV/0!</v>
      </c>
      <c r="AA24" s="55" t="e">
        <f>Comprehensive!$J$24/Comprehensive!$I$24</f>
        <v>#DIV/0!</v>
      </c>
      <c r="AB24" s="55" t="e">
        <f>Comprehensive!$M$24/Comprehensive!$L$24</f>
        <v>#DIV/0!</v>
      </c>
      <c r="AC24" s="55" t="e">
        <f>Comprehensive!$P$24/Comprehensive!$O$24</f>
        <v>#DIV/0!</v>
      </c>
      <c r="AD24" s="55" t="e">
        <f>Comprehensive!$S$24/Comprehensive!$R$24</f>
        <v>#DIV/0!</v>
      </c>
      <c r="AE24" s="55" t="e">
        <f>Comprehensive!$V$24/Comprehensive!$U$24</f>
        <v>#DIV/0!</v>
      </c>
      <c r="AF24" s="55" t="e">
        <f>Comprehensive!$Y$24/Comprehensive!$X$24</f>
        <v>#DIV/0!</v>
      </c>
      <c r="AG24" s="55" t="e">
        <f>Comprehensive!$AB$24/Comprehensive!$AA$24</f>
        <v>#DIV/0!</v>
      </c>
      <c r="AH24" s="55" t="e">
        <f>Comprehensive!$AE$24/Comprehensive!$AD$24</f>
        <v>#DIV/0!</v>
      </c>
      <c r="AI24" s="55" t="e">
        <f>Comprehensive!$AH$24/Comprehensive!$AG$24</f>
        <v>#DIV/0!</v>
      </c>
      <c r="AJ24" s="55" t="e">
        <f>Comprehensive!$AK$24/Comprehensive!$AJ$24</f>
        <v>#DIV/0!</v>
      </c>
      <c r="AK24" s="55" t="e">
        <f>Comprehensive!$AN$24/Comprehensive!$AM$24</f>
        <v>#DIV/0!</v>
      </c>
    </row>
    <row r="25" spans="1:37" x14ac:dyDescent="0.25">
      <c r="L25" s="55">
        <f>Comprehensive!$G$25-Comprehensive!$F$25</f>
        <v>0</v>
      </c>
      <c r="M25" s="55">
        <f>Comprehensive!$J$25-Comprehensive!$I$25</f>
        <v>0</v>
      </c>
      <c r="N25" s="55">
        <f>Comprehensive!$M$25-Comprehensive!$L$25</f>
        <v>0</v>
      </c>
      <c r="O25" s="55">
        <f>Comprehensive!$P$25-Comprehensive!$O$25</f>
        <v>0</v>
      </c>
      <c r="P25" s="55">
        <f>Comprehensive!$S$25-Comprehensive!$R$25</f>
        <v>0</v>
      </c>
      <c r="Q25" s="55">
        <f>Comprehensive!$V$25-Comprehensive!$U$25</f>
        <v>0</v>
      </c>
      <c r="R25" s="55">
        <f>Comprehensive!$Y$25-Comprehensive!$X$25</f>
        <v>0</v>
      </c>
      <c r="S25" s="55">
        <f>Comprehensive!$AB$25-Comprehensive!$AA$25</f>
        <v>0</v>
      </c>
      <c r="T25" s="55">
        <f>Comprehensive!$AE$25-Comprehensive!$AD$25</f>
        <v>0</v>
      </c>
      <c r="U25" s="55">
        <f>Comprehensive!$AH$25-Comprehensive!$AG$25</f>
        <v>0</v>
      </c>
      <c r="V25" s="55">
        <f>Comprehensive!$AK$25-Comprehensive!$AJ$25</f>
        <v>0</v>
      </c>
      <c r="W25" s="55">
        <f>Comprehensive!$AN$25-Comprehensive!$AM$25</f>
        <v>0</v>
      </c>
      <c r="Z25" s="55" t="e">
        <f>Comprehensive!$G$25/Comprehensive!$F$25</f>
        <v>#DIV/0!</v>
      </c>
      <c r="AA25" s="55" t="e">
        <f>Comprehensive!$J$25/Comprehensive!$I$25</f>
        <v>#DIV/0!</v>
      </c>
      <c r="AB25" s="55" t="e">
        <f>Comprehensive!$M$25/Comprehensive!$L$25</f>
        <v>#DIV/0!</v>
      </c>
      <c r="AC25" s="55" t="e">
        <f>Comprehensive!$P$25/Comprehensive!$O$25</f>
        <v>#DIV/0!</v>
      </c>
      <c r="AD25" s="55" t="e">
        <f>Comprehensive!$S$25/Comprehensive!$R$25</f>
        <v>#DIV/0!</v>
      </c>
      <c r="AE25" s="55" t="e">
        <f>Comprehensive!$V$25/Comprehensive!$U$25</f>
        <v>#DIV/0!</v>
      </c>
      <c r="AF25" s="55" t="e">
        <f>Comprehensive!$Y$25/Comprehensive!$X$25</f>
        <v>#DIV/0!</v>
      </c>
      <c r="AG25" s="55" t="e">
        <f>Comprehensive!$AB$25/Comprehensive!$AA$25</f>
        <v>#DIV/0!</v>
      </c>
      <c r="AH25" s="55" t="e">
        <f>Comprehensive!$AE$25/Comprehensive!$AD$25</f>
        <v>#DIV/0!</v>
      </c>
      <c r="AI25" s="55" t="e">
        <f>Comprehensive!$AH$25/Comprehensive!$AG$25</f>
        <v>#DIV/0!</v>
      </c>
      <c r="AJ25" s="55" t="e">
        <f>Comprehensive!$AK$25/Comprehensive!$AJ$25</f>
        <v>#DIV/0!</v>
      </c>
      <c r="AK25" s="55" t="e">
        <f>Comprehensive!$AN$25/Comprehensive!$AM$25</f>
        <v>#DIV/0!</v>
      </c>
    </row>
    <row r="30" spans="1:37" x14ac:dyDescent="0.25">
      <c r="K30" s="55" t="str">
        <f>$L$2</f>
        <v>Abu Dhabi</v>
      </c>
      <c r="L30" s="55" t="s">
        <v>145</v>
      </c>
      <c r="M30" s="55" t="s">
        <v>146</v>
      </c>
      <c r="N30" s="55" t="s">
        <v>147</v>
      </c>
      <c r="O30" s="55" t="s">
        <v>148</v>
      </c>
      <c r="P30" s="55" t="s">
        <v>149</v>
      </c>
      <c r="Q30" s="55" t="s">
        <v>150</v>
      </c>
      <c r="R30" s="55" t="s">
        <v>151</v>
      </c>
      <c r="S30" s="55" t="s">
        <v>152</v>
      </c>
      <c r="T30" s="55" t="s">
        <v>153</v>
      </c>
      <c r="U30" s="55" t="s">
        <v>154</v>
      </c>
      <c r="V30" s="55" t="s">
        <v>155</v>
      </c>
      <c r="W30" s="55" t="s">
        <v>156</v>
      </c>
      <c r="Y30" s="55" t="str">
        <f>$L$2</f>
        <v>Abu Dhabi</v>
      </c>
      <c r="Z30" s="55" t="s">
        <v>145</v>
      </c>
      <c r="AA30" s="55" t="s">
        <v>146</v>
      </c>
      <c r="AB30" s="55" t="s">
        <v>147</v>
      </c>
      <c r="AC30" s="55" t="s">
        <v>148</v>
      </c>
      <c r="AD30" s="55" t="s">
        <v>149</v>
      </c>
      <c r="AE30" s="55" t="s">
        <v>150</v>
      </c>
      <c r="AF30" s="55" t="s">
        <v>151</v>
      </c>
      <c r="AG30" s="55" t="s">
        <v>152</v>
      </c>
      <c r="AH30" s="55" t="s">
        <v>153</v>
      </c>
      <c r="AI30" s="55" t="s">
        <v>154</v>
      </c>
      <c r="AJ30" s="55" t="s">
        <v>155</v>
      </c>
      <c r="AK30" s="55" t="s">
        <v>156</v>
      </c>
    </row>
    <row r="31" spans="1:37" x14ac:dyDescent="0.25">
      <c r="A31" s="59">
        <f>IF(AND(Comprehensive!F31&lt;&gt;"",Comprehensive!G31&lt;&gt;"",Comprehensive!H31&lt;&gt;""),1,0)+IF(AND(Comprehensive!I31&lt;&gt;"",Comprehensive!J31&lt;&gt;"",Comprehensive!K31&lt;&gt;""),1,0)+IF(AND(Comprehensive!L31&lt;&gt;"",Comprehensive!M31&lt;&gt;"",Comprehensive!N31&lt;&gt;""),1,0)+IF(AND(Comprehensive!O31&lt;&gt;"",Comprehensive!P31&lt;&gt;"",Comprehensive!Q31&lt;&gt;""),1,0)+IF(AND(Comprehensive!R31&lt;&gt;"",Comprehensive!S31&lt;&gt;"",Comprehensive!T31&lt;&gt;""),1,0)+IF(AND(Comprehensive!U31&lt;&gt;"",Comprehensive!V31&lt;&gt;"",Comprehensive!W31&lt;&gt;""),1,0)+IF(AND(Comprehensive!X31&lt;&gt;"",Comprehensive!Y31&lt;&gt;"",Comprehensive!Z31&lt;&gt;""),1,0)+IF(AND(Comprehensive!AA31&lt;&gt;"",Comprehensive!AB31&lt;&gt;"",Comprehensive!AC31&lt;&gt;""),1,0)+IF(AND(Comprehensive!AD31&lt;&gt;"",Comprehensive!AE31&lt;&gt;"",Comprehensive!AF31&lt;&gt;""),1,0)+IF(AND(Comprehensive!AG31&lt;&gt;"",Comprehensive!AH31&lt;&gt;"",Comprehensive!AI31&lt;&gt;""),1,0)+IF(AND(Comprehensive!AJ31&lt;&gt;"",Comprehensive!AK31&lt;&gt;"",Comprehensive!AL31&lt;&gt;""),1,0)+IF(AND(Comprehensive!AM31&lt;&gt;"",Comprehensive!AN31&lt;&gt;"",Comprehensive!AO31&lt;&gt;""),1,0)</f>
        <v>0</v>
      </c>
      <c r="B31" s="60">
        <f>COUNTA(Comprehensive!F31:AO31)</f>
        <v>0</v>
      </c>
      <c r="C31" s="61" t="str">
        <f t="shared" ref="C31:C44" si="4">IF(B31/3=A31,"OK","ERROR")</f>
        <v>OK</v>
      </c>
      <c r="L31" s="73">
        <f>Comprehensive!$G$31-Comprehensive!$F$31</f>
        <v>0</v>
      </c>
      <c r="M31" s="73">
        <f>Comprehensive!$J$31-Comprehensive!$I$31</f>
        <v>0</v>
      </c>
      <c r="N31" s="73">
        <f>Comprehensive!$M$31-Comprehensive!$L$31</f>
        <v>0</v>
      </c>
      <c r="O31" s="73">
        <f>Comprehensive!$P$31-Comprehensive!$O$31</f>
        <v>0</v>
      </c>
      <c r="P31" s="73">
        <f>Comprehensive!$S$31-Comprehensive!$R$31</f>
        <v>0</v>
      </c>
      <c r="Q31" s="73">
        <f>Comprehensive!$V$31-Comprehensive!$U$31</f>
        <v>0</v>
      </c>
      <c r="R31" s="73">
        <f>Comprehensive!$Y$31-Comprehensive!$X$31</f>
        <v>0</v>
      </c>
      <c r="S31" s="73">
        <f>Comprehensive!$AB$31-Comprehensive!$AA$31</f>
        <v>0</v>
      </c>
      <c r="T31" s="73">
        <f>Comprehensive!$AE$31-Comprehensive!$AD$31</f>
        <v>0</v>
      </c>
      <c r="U31" s="73">
        <f>Comprehensive!$AH$31-Comprehensive!$AG$31</f>
        <v>0</v>
      </c>
      <c r="V31" s="73">
        <f>Comprehensive!$AK$31-Comprehensive!$AJ$31</f>
        <v>0</v>
      </c>
      <c r="W31" s="73">
        <f>Comprehensive!$AN$31-Comprehensive!$AM$31</f>
        <v>0</v>
      </c>
      <c r="Z31" s="73" t="e">
        <f>Comprehensive!$G$31/Comprehensive!$F$31</f>
        <v>#DIV/0!</v>
      </c>
      <c r="AA31" s="73" t="e">
        <f>Comprehensive!$J$31/Comprehensive!$I$31</f>
        <v>#DIV/0!</v>
      </c>
      <c r="AB31" s="73" t="e">
        <f>Comprehensive!$M$31/Comprehensive!$L$31</f>
        <v>#DIV/0!</v>
      </c>
      <c r="AC31" s="73" t="e">
        <f>Comprehensive!$P$31/Comprehensive!$O$31</f>
        <v>#DIV/0!</v>
      </c>
      <c r="AD31" s="73" t="e">
        <f>Comprehensive!$S$31/Comprehensive!$R$31</f>
        <v>#DIV/0!</v>
      </c>
      <c r="AE31" s="73" t="e">
        <f>Comprehensive!$V$31/Comprehensive!$U$31</f>
        <v>#DIV/0!</v>
      </c>
      <c r="AF31" s="73" t="e">
        <f>Comprehensive!$Y$31/Comprehensive!$X$31</f>
        <v>#DIV/0!</v>
      </c>
      <c r="AG31" s="73" t="e">
        <f>Comprehensive!$AB$31/Comprehensive!$AA$31</f>
        <v>#DIV/0!</v>
      </c>
      <c r="AH31" s="73" t="e">
        <f>Comprehensive!$AE$31/Comprehensive!$AD$31</f>
        <v>#DIV/0!</v>
      </c>
      <c r="AI31" s="73" t="e">
        <f>Comprehensive!$AH$31/Comprehensive!$AG$31</f>
        <v>#DIV/0!</v>
      </c>
      <c r="AJ31" s="73" t="e">
        <f>Comprehensive!$AK$31/Comprehensive!$AJ$31</f>
        <v>#DIV/0!</v>
      </c>
      <c r="AK31" s="73" t="e">
        <f>Comprehensive!$AN$31/Comprehensive!$AM$31</f>
        <v>#DIV/0!</v>
      </c>
    </row>
    <row r="32" spans="1:37" x14ac:dyDescent="0.25">
      <c r="A32" s="59">
        <f>IF(AND(Comprehensive!F32&lt;&gt;"",Comprehensive!G32&lt;&gt;"",Comprehensive!H32&lt;&gt;""),1,0)+IF(AND(Comprehensive!I32&lt;&gt;"",Comprehensive!J32&lt;&gt;"",Comprehensive!K32&lt;&gt;""),1,0)+IF(AND(Comprehensive!L32&lt;&gt;"",Comprehensive!M32&lt;&gt;"",Comprehensive!N32&lt;&gt;""),1,0)+IF(AND(Comprehensive!O32&lt;&gt;"",Comprehensive!P32&lt;&gt;"",Comprehensive!Q32&lt;&gt;""),1,0)+IF(AND(Comprehensive!R32&lt;&gt;"",Comprehensive!S32&lt;&gt;"",Comprehensive!T32&lt;&gt;""),1,0)+IF(AND(Comprehensive!U32&lt;&gt;"",Comprehensive!V32&lt;&gt;"",Comprehensive!W32&lt;&gt;""),1,0)+IF(AND(Comprehensive!X32&lt;&gt;"",Comprehensive!Y32&lt;&gt;"",Comprehensive!Z32&lt;&gt;""),1,0)+IF(AND(Comprehensive!AA32&lt;&gt;"",Comprehensive!AB32&lt;&gt;"",Comprehensive!AC32&lt;&gt;""),1,0)+IF(AND(Comprehensive!AD32&lt;&gt;"",Comprehensive!AE32&lt;&gt;"",Comprehensive!AF32&lt;&gt;""),1,0)+IF(AND(Comprehensive!AG32&lt;&gt;"",Comprehensive!AH32&lt;&gt;"",Comprehensive!AI32&lt;&gt;""),1,0)+IF(AND(Comprehensive!AJ32&lt;&gt;"",Comprehensive!AK32&lt;&gt;"",Comprehensive!AL32&lt;&gt;""),1,0)+IF(AND(Comprehensive!AM32&lt;&gt;"",Comprehensive!AN32&lt;&gt;"",Comprehensive!AO32&lt;&gt;""),1,0)</f>
        <v>0</v>
      </c>
      <c r="B32" s="60">
        <f>COUNTA(Comprehensive!F32:AO32)</f>
        <v>0</v>
      </c>
      <c r="C32" s="61" t="str">
        <f t="shared" si="4"/>
        <v>OK</v>
      </c>
      <c r="L32" s="73">
        <f>Comprehensive!$G$32-Comprehensive!$F$32</f>
        <v>0</v>
      </c>
      <c r="M32" s="73">
        <f>Comprehensive!$J$32-Comprehensive!$I$32</f>
        <v>0</v>
      </c>
      <c r="N32" s="73">
        <f>Comprehensive!$M$32-Comprehensive!$L$32</f>
        <v>0</v>
      </c>
      <c r="O32" s="73">
        <f>Comprehensive!$P$32-Comprehensive!$O$32</f>
        <v>0</v>
      </c>
      <c r="P32" s="73">
        <f>Comprehensive!$S$32-Comprehensive!$R$32</f>
        <v>0</v>
      </c>
      <c r="Q32" s="73">
        <f>Comprehensive!$V$32-Comprehensive!$U$32</f>
        <v>0</v>
      </c>
      <c r="R32" s="73">
        <f>Comprehensive!$Y$32-Comprehensive!$X$32</f>
        <v>0</v>
      </c>
      <c r="S32" s="73">
        <f>Comprehensive!$AB$32-Comprehensive!$AA$32</f>
        <v>0</v>
      </c>
      <c r="T32" s="73">
        <f>Comprehensive!$AE$32-Comprehensive!$AD$32</f>
        <v>0</v>
      </c>
      <c r="U32" s="73">
        <f>Comprehensive!$AH$32-Comprehensive!$AG$32</f>
        <v>0</v>
      </c>
      <c r="V32" s="73">
        <f>Comprehensive!$AK$32-Comprehensive!$AJ$32</f>
        <v>0</v>
      </c>
      <c r="W32" s="73">
        <f>Comprehensive!$AN$32-Comprehensive!$AM$32</f>
        <v>0</v>
      </c>
      <c r="Z32" s="73" t="e">
        <f>Comprehensive!$G$32/Comprehensive!$F$32</f>
        <v>#DIV/0!</v>
      </c>
      <c r="AA32" s="73" t="e">
        <f>Comprehensive!$J$32/Comprehensive!$I$32</f>
        <v>#DIV/0!</v>
      </c>
      <c r="AB32" s="73" t="e">
        <f>Comprehensive!$M$32/Comprehensive!$L$32</f>
        <v>#DIV/0!</v>
      </c>
      <c r="AC32" s="73" t="e">
        <f>Comprehensive!$P$32/Comprehensive!$O$32</f>
        <v>#DIV/0!</v>
      </c>
      <c r="AD32" s="73" t="e">
        <f>Comprehensive!$S$32/Comprehensive!$R$32</f>
        <v>#DIV/0!</v>
      </c>
      <c r="AE32" s="73" t="e">
        <f>Comprehensive!$V$32/Comprehensive!$U$32</f>
        <v>#DIV/0!</v>
      </c>
      <c r="AF32" s="73" t="e">
        <f>Comprehensive!$Y$32/Comprehensive!$X$32</f>
        <v>#DIV/0!</v>
      </c>
      <c r="AG32" s="73" t="e">
        <f>Comprehensive!$AB$32/Comprehensive!$AA$32</f>
        <v>#DIV/0!</v>
      </c>
      <c r="AH32" s="73" t="e">
        <f>Comprehensive!$AE$32/Comprehensive!$AD$32</f>
        <v>#DIV/0!</v>
      </c>
      <c r="AI32" s="73" t="e">
        <f>Comprehensive!$AH$32/Comprehensive!$AG$32</f>
        <v>#DIV/0!</v>
      </c>
      <c r="AJ32" s="73" t="e">
        <f>Comprehensive!$AK$32/Comprehensive!$AJ$32</f>
        <v>#DIV/0!</v>
      </c>
      <c r="AK32" s="73" t="e">
        <f>Comprehensive!$AN$32/Comprehensive!$AM$32</f>
        <v>#DIV/0!</v>
      </c>
    </row>
    <row r="33" spans="1:37" x14ac:dyDescent="0.25">
      <c r="A33" s="59">
        <f>IF(AND(Comprehensive!F33&lt;&gt;"",Comprehensive!G33&lt;&gt;"",Comprehensive!H33&lt;&gt;""),1,0)+IF(AND(Comprehensive!I33&lt;&gt;"",Comprehensive!J33&lt;&gt;"",Comprehensive!K33&lt;&gt;""),1,0)+IF(AND(Comprehensive!L33&lt;&gt;"",Comprehensive!M33&lt;&gt;"",Comprehensive!N33&lt;&gt;""),1,0)+IF(AND(Comprehensive!O33&lt;&gt;"",Comprehensive!P33&lt;&gt;"",Comprehensive!Q33&lt;&gt;""),1,0)+IF(AND(Comprehensive!R33&lt;&gt;"",Comprehensive!S33&lt;&gt;"",Comprehensive!T33&lt;&gt;""),1,0)+IF(AND(Comprehensive!U33&lt;&gt;"",Comprehensive!V33&lt;&gt;"",Comprehensive!W33&lt;&gt;""),1,0)+IF(AND(Comprehensive!X33&lt;&gt;"",Comprehensive!Y33&lt;&gt;"",Comprehensive!Z33&lt;&gt;""),1,0)+IF(AND(Comprehensive!AA33&lt;&gt;"",Comprehensive!AB33&lt;&gt;"",Comprehensive!AC33&lt;&gt;""),1,0)+IF(AND(Comprehensive!AD33&lt;&gt;"",Comprehensive!AE33&lt;&gt;"",Comprehensive!AF33&lt;&gt;""),1,0)+IF(AND(Comprehensive!AG33&lt;&gt;"",Comprehensive!AH33&lt;&gt;"",Comprehensive!AI33&lt;&gt;""),1,0)+IF(AND(Comprehensive!AJ33&lt;&gt;"",Comprehensive!AK33&lt;&gt;"",Comprehensive!AL33&lt;&gt;""),1,0)+IF(AND(Comprehensive!AM33&lt;&gt;"",Comprehensive!AN33&lt;&gt;"",Comprehensive!AO33&lt;&gt;""),1,0)</f>
        <v>0</v>
      </c>
      <c r="B33" s="60">
        <f>COUNTA(Comprehensive!F33:AO33)</f>
        <v>0</v>
      </c>
      <c r="C33" s="61" t="str">
        <f t="shared" si="4"/>
        <v>OK</v>
      </c>
      <c r="L33" s="73">
        <f>Comprehensive!$G$33-Comprehensive!$F$33</f>
        <v>0</v>
      </c>
      <c r="M33" s="73">
        <f>Comprehensive!$J$33-Comprehensive!$I$33</f>
        <v>0</v>
      </c>
      <c r="N33" s="73">
        <f>Comprehensive!$M$33-Comprehensive!$L$33</f>
        <v>0</v>
      </c>
      <c r="O33" s="73">
        <f>Comprehensive!$P$33-Comprehensive!$O$33</f>
        <v>0</v>
      </c>
      <c r="P33" s="73">
        <f>Comprehensive!$S$33-Comprehensive!$R$33</f>
        <v>0</v>
      </c>
      <c r="Q33" s="73">
        <f>Comprehensive!$V$33-Comprehensive!$U$33</f>
        <v>0</v>
      </c>
      <c r="R33" s="73">
        <f>Comprehensive!$Y$33-Comprehensive!$X$33</f>
        <v>0</v>
      </c>
      <c r="S33" s="73">
        <f>Comprehensive!$AB$33-Comprehensive!$AA$33</f>
        <v>0</v>
      </c>
      <c r="T33" s="73">
        <f>Comprehensive!$AE$33-Comprehensive!$AD$33</f>
        <v>0</v>
      </c>
      <c r="U33" s="73">
        <f>Comprehensive!$AH$33-Comprehensive!$AG$33</f>
        <v>0</v>
      </c>
      <c r="V33" s="73">
        <f>Comprehensive!$AK$33-Comprehensive!$AJ$33</f>
        <v>0</v>
      </c>
      <c r="W33" s="73">
        <f>Comprehensive!$AN$33-Comprehensive!$AM$33</f>
        <v>0</v>
      </c>
      <c r="Z33" s="73" t="e">
        <f>Comprehensive!$G$33/Comprehensive!$F$33</f>
        <v>#DIV/0!</v>
      </c>
      <c r="AA33" s="73" t="e">
        <f>Comprehensive!$J$33/Comprehensive!$I$33</f>
        <v>#DIV/0!</v>
      </c>
      <c r="AB33" s="73" t="e">
        <f>Comprehensive!$M$33/Comprehensive!$L$33</f>
        <v>#DIV/0!</v>
      </c>
      <c r="AC33" s="73" t="e">
        <f>Comprehensive!$P$33/Comprehensive!$O$33</f>
        <v>#DIV/0!</v>
      </c>
      <c r="AD33" s="73" t="e">
        <f>Comprehensive!$S$33/Comprehensive!$R$33</f>
        <v>#DIV/0!</v>
      </c>
      <c r="AE33" s="73" t="e">
        <f>Comprehensive!$V$33/Comprehensive!$U$33</f>
        <v>#DIV/0!</v>
      </c>
      <c r="AF33" s="73" t="e">
        <f>Comprehensive!$Y$33/Comprehensive!$X$33</f>
        <v>#DIV/0!</v>
      </c>
      <c r="AG33" s="73" t="e">
        <f>Comprehensive!$AB$33/Comprehensive!$AA$33</f>
        <v>#DIV/0!</v>
      </c>
      <c r="AH33" s="73" t="e">
        <f>Comprehensive!$AE$33/Comprehensive!$AD$33</f>
        <v>#DIV/0!</v>
      </c>
      <c r="AI33" s="73" t="e">
        <f>Comprehensive!$AH$33/Comprehensive!$AG$33</f>
        <v>#DIV/0!</v>
      </c>
      <c r="AJ33" s="73" t="e">
        <f>Comprehensive!$AK$33/Comprehensive!$AJ$33</f>
        <v>#DIV/0!</v>
      </c>
      <c r="AK33" s="73" t="e">
        <f>Comprehensive!$AN$33/Comprehensive!$AM$33</f>
        <v>#DIV/0!</v>
      </c>
    </row>
    <row r="34" spans="1:37" x14ac:dyDescent="0.25">
      <c r="A34" s="59">
        <f>IF(AND(Comprehensive!F34&lt;&gt;"",Comprehensive!G34&lt;&gt;"",Comprehensive!H34&lt;&gt;""),1,0)+IF(AND(Comprehensive!I34&lt;&gt;"",Comprehensive!J34&lt;&gt;"",Comprehensive!K34&lt;&gt;""),1,0)+IF(AND(Comprehensive!L34&lt;&gt;"",Comprehensive!M34&lt;&gt;"",Comprehensive!N34&lt;&gt;""),1,0)+IF(AND(Comprehensive!O34&lt;&gt;"",Comprehensive!P34&lt;&gt;"",Comprehensive!Q34&lt;&gt;""),1,0)+IF(AND(Comprehensive!R34&lt;&gt;"",Comprehensive!S34&lt;&gt;"",Comprehensive!T34&lt;&gt;""),1,0)+IF(AND(Comprehensive!U34&lt;&gt;"",Comprehensive!V34&lt;&gt;"",Comprehensive!W34&lt;&gt;""),1,0)+IF(AND(Comprehensive!X34&lt;&gt;"",Comprehensive!Y34&lt;&gt;"",Comprehensive!Z34&lt;&gt;""),1,0)+IF(AND(Comprehensive!AA34&lt;&gt;"",Comprehensive!AB34&lt;&gt;"",Comprehensive!AC34&lt;&gt;""),1,0)+IF(AND(Comprehensive!AD34&lt;&gt;"",Comprehensive!AE34&lt;&gt;"",Comprehensive!AF34&lt;&gt;""),1,0)+IF(AND(Comprehensive!AG34&lt;&gt;"",Comprehensive!AH34&lt;&gt;"",Comprehensive!AI34&lt;&gt;""),1,0)+IF(AND(Comprehensive!AJ34&lt;&gt;"",Comprehensive!AK34&lt;&gt;"",Comprehensive!AL34&lt;&gt;""),1,0)+IF(AND(Comprehensive!AM34&lt;&gt;"",Comprehensive!AN34&lt;&gt;"",Comprehensive!AO34&lt;&gt;""),1,0)</f>
        <v>0</v>
      </c>
      <c r="B34" s="60">
        <f>COUNTA(Comprehensive!F34:AO34)</f>
        <v>0</v>
      </c>
      <c r="C34" s="61" t="str">
        <f t="shared" si="4"/>
        <v>OK</v>
      </c>
      <c r="L34" s="74">
        <f>Comprehensive!$G$34-Comprehensive!$F$34</f>
        <v>0</v>
      </c>
      <c r="M34" s="73">
        <f>Comprehensive!$J$34-Comprehensive!$I$34</f>
        <v>0</v>
      </c>
      <c r="N34" s="73">
        <f>Comprehensive!$M$34-Comprehensive!$L$34</f>
        <v>0</v>
      </c>
      <c r="O34" s="73">
        <f>Comprehensive!$P$34-Comprehensive!$O$34</f>
        <v>0</v>
      </c>
      <c r="P34" s="73">
        <f>Comprehensive!$S$34-Comprehensive!$R$34</f>
        <v>0</v>
      </c>
      <c r="Q34" s="73">
        <f>Comprehensive!$V$34-Comprehensive!$U$34</f>
        <v>0</v>
      </c>
      <c r="R34" s="73">
        <f>Comprehensive!$Y$34-Comprehensive!$X$34</f>
        <v>0</v>
      </c>
      <c r="S34" s="73">
        <f>Comprehensive!$AB$34-Comprehensive!$AA$34</f>
        <v>0</v>
      </c>
      <c r="T34" s="73">
        <f>Comprehensive!$AE$34-Comprehensive!$AD$34</f>
        <v>0</v>
      </c>
      <c r="U34" s="73">
        <f>Comprehensive!$AH$34-Comprehensive!$AG$34</f>
        <v>0</v>
      </c>
      <c r="V34" s="73">
        <f>Comprehensive!$AK$34-Comprehensive!$AJ$34</f>
        <v>0</v>
      </c>
      <c r="W34" s="73">
        <f>Comprehensive!$AN$34-Comprehensive!$AM$34</f>
        <v>0</v>
      </c>
      <c r="Z34" s="74" t="e">
        <f>Comprehensive!$G$34/Comprehensive!$F$34</f>
        <v>#DIV/0!</v>
      </c>
      <c r="AA34" s="73" t="e">
        <f>Comprehensive!$J$34/Comprehensive!$I$34</f>
        <v>#DIV/0!</v>
      </c>
      <c r="AB34" s="73" t="e">
        <f>Comprehensive!$M$34/Comprehensive!$L$34</f>
        <v>#DIV/0!</v>
      </c>
      <c r="AC34" s="73" t="e">
        <f>Comprehensive!$P$34/Comprehensive!$O$34</f>
        <v>#DIV/0!</v>
      </c>
      <c r="AD34" s="73" t="e">
        <f>Comprehensive!$S$34/Comprehensive!$R$34</f>
        <v>#DIV/0!</v>
      </c>
      <c r="AE34" s="73" t="e">
        <f>Comprehensive!$V$34/Comprehensive!$U$34</f>
        <v>#DIV/0!</v>
      </c>
      <c r="AF34" s="73" t="e">
        <f>Comprehensive!$Y$34/Comprehensive!$X$34</f>
        <v>#DIV/0!</v>
      </c>
      <c r="AG34" s="73" t="e">
        <f>Comprehensive!$AB$34/Comprehensive!$AA$34</f>
        <v>#DIV/0!</v>
      </c>
      <c r="AH34" s="73" t="e">
        <f>Comprehensive!$AE$34/Comprehensive!$AD$34</f>
        <v>#DIV/0!</v>
      </c>
      <c r="AI34" s="73" t="e">
        <f>Comprehensive!$AH$34/Comprehensive!$AG$34</f>
        <v>#DIV/0!</v>
      </c>
      <c r="AJ34" s="73" t="e">
        <f>Comprehensive!$AK$34/Comprehensive!$AJ$34</f>
        <v>#DIV/0!</v>
      </c>
      <c r="AK34" s="73" t="e">
        <f>Comprehensive!$AN$34/Comprehensive!$AM$34</f>
        <v>#DIV/0!</v>
      </c>
    </row>
    <row r="35" spans="1:37" x14ac:dyDescent="0.25">
      <c r="A35" s="59">
        <f>IF(AND(Comprehensive!F35&lt;&gt;"",Comprehensive!G35&lt;&gt;"",Comprehensive!H35&lt;&gt;""),1,0)+IF(AND(Comprehensive!I35&lt;&gt;"",Comprehensive!J35&lt;&gt;"",Comprehensive!K35&lt;&gt;""),1,0)+IF(AND(Comprehensive!L35&lt;&gt;"",Comprehensive!M35&lt;&gt;"",Comprehensive!N35&lt;&gt;""),1,0)+IF(AND(Comprehensive!O35&lt;&gt;"",Comprehensive!P35&lt;&gt;"",Comprehensive!Q35&lt;&gt;""),1,0)+IF(AND(Comprehensive!R35&lt;&gt;"",Comprehensive!S35&lt;&gt;"",Comprehensive!T35&lt;&gt;""),1,0)+IF(AND(Comprehensive!U35&lt;&gt;"",Comprehensive!V35&lt;&gt;"",Comprehensive!W35&lt;&gt;""),1,0)+IF(AND(Comprehensive!X35&lt;&gt;"",Comprehensive!Y35&lt;&gt;"",Comprehensive!Z35&lt;&gt;""),1,0)+IF(AND(Comprehensive!AA35&lt;&gt;"",Comprehensive!AB35&lt;&gt;"",Comprehensive!AC35&lt;&gt;""),1,0)+IF(AND(Comprehensive!AD35&lt;&gt;"",Comprehensive!AE35&lt;&gt;"",Comprehensive!AF35&lt;&gt;""),1,0)+IF(AND(Comprehensive!AG35&lt;&gt;"",Comprehensive!AH35&lt;&gt;"",Comprehensive!AI35&lt;&gt;""),1,0)+IF(AND(Comprehensive!AJ35&lt;&gt;"",Comprehensive!AK35&lt;&gt;"",Comprehensive!AL35&lt;&gt;""),1,0)+IF(AND(Comprehensive!AM35&lt;&gt;"",Comprehensive!AN35&lt;&gt;"",Comprehensive!AO35&lt;&gt;""),1,0)</f>
        <v>0</v>
      </c>
      <c r="B35" s="60">
        <f>COUNTA(Comprehensive!F35:AO35)</f>
        <v>0</v>
      </c>
      <c r="C35" s="61" t="str">
        <f t="shared" si="4"/>
        <v>OK</v>
      </c>
      <c r="L35" s="73">
        <f>Comprehensive!$G$35-Comprehensive!$F$35</f>
        <v>0</v>
      </c>
      <c r="M35" s="73">
        <f>Comprehensive!$J$35-Comprehensive!$I$35</f>
        <v>0</v>
      </c>
      <c r="N35" s="73">
        <f>Comprehensive!$M$35-Comprehensive!$L$35</f>
        <v>0</v>
      </c>
      <c r="O35" s="73">
        <f>Comprehensive!$P$35-Comprehensive!$O$35</f>
        <v>0</v>
      </c>
      <c r="P35" s="73">
        <f>Comprehensive!$S$35-Comprehensive!$R$35</f>
        <v>0</v>
      </c>
      <c r="Q35" s="73">
        <f>Comprehensive!$V$35-Comprehensive!$U$35</f>
        <v>0</v>
      </c>
      <c r="R35" s="73">
        <f>Comprehensive!$Y$35-Comprehensive!$X$35</f>
        <v>0</v>
      </c>
      <c r="S35" s="73">
        <f>Comprehensive!$AB$35-Comprehensive!$AA$35</f>
        <v>0</v>
      </c>
      <c r="T35" s="73">
        <f>Comprehensive!$AE$35-Comprehensive!$AD$35</f>
        <v>0</v>
      </c>
      <c r="U35" s="73">
        <f>Comprehensive!$AH$35-Comprehensive!$AG$35</f>
        <v>0</v>
      </c>
      <c r="V35" s="73">
        <f>Comprehensive!$AK$35-Comprehensive!$AJ$35</f>
        <v>0</v>
      </c>
      <c r="W35" s="73">
        <f>Comprehensive!$AN$35-Comprehensive!$AM$35</f>
        <v>0</v>
      </c>
      <c r="Z35" s="73" t="e">
        <f>Comprehensive!$G$35/Comprehensive!$F$35</f>
        <v>#DIV/0!</v>
      </c>
      <c r="AA35" s="73" t="e">
        <f>Comprehensive!$J$35/Comprehensive!$I$35</f>
        <v>#DIV/0!</v>
      </c>
      <c r="AB35" s="73" t="e">
        <f>Comprehensive!$M$35/Comprehensive!$L$35</f>
        <v>#DIV/0!</v>
      </c>
      <c r="AC35" s="73" t="e">
        <f>Comprehensive!$P$35/Comprehensive!$O$35</f>
        <v>#DIV/0!</v>
      </c>
      <c r="AD35" s="73" t="e">
        <f>Comprehensive!$S$35/Comprehensive!$R$35</f>
        <v>#DIV/0!</v>
      </c>
      <c r="AE35" s="73" t="e">
        <f>Comprehensive!$V$35/Comprehensive!$U$35</f>
        <v>#DIV/0!</v>
      </c>
      <c r="AF35" s="73" t="e">
        <f>Comprehensive!$Y$35/Comprehensive!$X$35</f>
        <v>#DIV/0!</v>
      </c>
      <c r="AG35" s="73" t="e">
        <f>Comprehensive!$AB$35/Comprehensive!$AA$35</f>
        <v>#DIV/0!</v>
      </c>
      <c r="AH35" s="73" t="e">
        <f>Comprehensive!$AE$35/Comprehensive!$AD$35</f>
        <v>#DIV/0!</v>
      </c>
      <c r="AI35" s="73" t="e">
        <f>Comprehensive!$AH$35/Comprehensive!$AG$35</f>
        <v>#DIV/0!</v>
      </c>
      <c r="AJ35" s="73" t="e">
        <f>Comprehensive!$AK$35/Comprehensive!$AJ$35</f>
        <v>#DIV/0!</v>
      </c>
      <c r="AK35" s="73" t="e">
        <f>Comprehensive!$AN$35/Comprehensive!$AM$35</f>
        <v>#DIV/0!</v>
      </c>
    </row>
    <row r="36" spans="1:37" x14ac:dyDescent="0.25">
      <c r="A36" s="59">
        <f>IF(AND(Comprehensive!F36&lt;&gt;"",Comprehensive!G36&lt;&gt;"",Comprehensive!H36&lt;&gt;""),1,0)+IF(AND(Comprehensive!I36&lt;&gt;"",Comprehensive!J36&lt;&gt;"",Comprehensive!K36&lt;&gt;""),1,0)+IF(AND(Comprehensive!L36&lt;&gt;"",Comprehensive!M36&lt;&gt;"",Comprehensive!N36&lt;&gt;""),1,0)+IF(AND(Comprehensive!O36&lt;&gt;"",Comprehensive!P36&lt;&gt;"",Comprehensive!Q36&lt;&gt;""),1,0)+IF(AND(Comprehensive!R36&lt;&gt;"",Comprehensive!S36&lt;&gt;"",Comprehensive!T36&lt;&gt;""),1,0)+IF(AND(Comprehensive!U36&lt;&gt;"",Comprehensive!V36&lt;&gt;"",Comprehensive!W36&lt;&gt;""),1,0)+IF(AND(Comprehensive!X36&lt;&gt;"",Comprehensive!Y36&lt;&gt;"",Comprehensive!Z36&lt;&gt;""),1,0)+IF(AND(Comprehensive!AA36&lt;&gt;"",Comprehensive!AB36&lt;&gt;"",Comprehensive!AC36&lt;&gt;""),1,0)+IF(AND(Comprehensive!AD36&lt;&gt;"",Comprehensive!AE36&lt;&gt;"",Comprehensive!AF36&lt;&gt;""),1,0)+IF(AND(Comprehensive!AG36&lt;&gt;"",Comprehensive!AH36&lt;&gt;"",Comprehensive!AI36&lt;&gt;""),1,0)+IF(AND(Comprehensive!AJ36&lt;&gt;"",Comprehensive!AK36&lt;&gt;"",Comprehensive!AL36&lt;&gt;""),1,0)+IF(AND(Comprehensive!AM36&lt;&gt;"",Comprehensive!AN36&lt;&gt;"",Comprehensive!AO36&lt;&gt;""),1,0)</f>
        <v>0</v>
      </c>
      <c r="B36" s="60">
        <f>COUNTA(Comprehensive!F36:AO36)</f>
        <v>0</v>
      </c>
      <c r="C36" s="61" t="str">
        <f t="shared" si="4"/>
        <v>OK</v>
      </c>
      <c r="L36" s="73">
        <f>Comprehensive!$G$36-Comprehensive!$F$36</f>
        <v>0</v>
      </c>
      <c r="M36" s="73">
        <f>Comprehensive!$J$36-Comprehensive!$I$36</f>
        <v>0</v>
      </c>
      <c r="N36" s="73">
        <f>Comprehensive!$M$36-Comprehensive!$L$36</f>
        <v>0</v>
      </c>
      <c r="O36" s="73">
        <f>Comprehensive!$P$36-Comprehensive!$O$36</f>
        <v>0</v>
      </c>
      <c r="P36" s="73">
        <f>Comprehensive!$S$36-Comprehensive!$R$36</f>
        <v>0</v>
      </c>
      <c r="Q36" s="73">
        <f>Comprehensive!$V$36-Comprehensive!$U$36</f>
        <v>0</v>
      </c>
      <c r="R36" s="73">
        <f>Comprehensive!$Y$36-Comprehensive!$X$36</f>
        <v>0</v>
      </c>
      <c r="S36" s="73">
        <f>Comprehensive!$AB$36-Comprehensive!$AA$36</f>
        <v>0</v>
      </c>
      <c r="T36" s="73">
        <f>Comprehensive!$AE$36-Comprehensive!$AD$36</f>
        <v>0</v>
      </c>
      <c r="U36" s="73">
        <f>Comprehensive!$AH$36-Comprehensive!$AG$36</f>
        <v>0</v>
      </c>
      <c r="V36" s="73">
        <f>Comprehensive!$AK$36-Comprehensive!$AJ$36</f>
        <v>0</v>
      </c>
      <c r="W36" s="73">
        <f>Comprehensive!$AN$36-Comprehensive!$AM$36</f>
        <v>0</v>
      </c>
      <c r="Z36" s="73" t="e">
        <f>Comprehensive!$G$36/Comprehensive!$F$36</f>
        <v>#DIV/0!</v>
      </c>
      <c r="AA36" s="73" t="e">
        <f>Comprehensive!$J$36/Comprehensive!$I$36</f>
        <v>#DIV/0!</v>
      </c>
      <c r="AB36" s="73" t="e">
        <f>Comprehensive!$M$36/Comprehensive!$L$36</f>
        <v>#DIV/0!</v>
      </c>
      <c r="AC36" s="73" t="e">
        <f>Comprehensive!$P$36/Comprehensive!$O$36</f>
        <v>#DIV/0!</v>
      </c>
      <c r="AD36" s="73" t="e">
        <f>Comprehensive!$S$36/Comprehensive!$R$36</f>
        <v>#DIV/0!</v>
      </c>
      <c r="AE36" s="73" t="e">
        <f>Comprehensive!$V$36/Comprehensive!$U$36</f>
        <v>#DIV/0!</v>
      </c>
      <c r="AF36" s="73" t="e">
        <f>Comprehensive!$Y$36/Comprehensive!$X$36</f>
        <v>#DIV/0!</v>
      </c>
      <c r="AG36" s="73" t="e">
        <f>Comprehensive!$AB$36/Comprehensive!$AA$36</f>
        <v>#DIV/0!</v>
      </c>
      <c r="AH36" s="73" t="e">
        <f>Comprehensive!$AE$36/Comprehensive!$AD$36</f>
        <v>#DIV/0!</v>
      </c>
      <c r="AI36" s="73" t="e">
        <f>Comprehensive!$AH$36/Comprehensive!$AG$36</f>
        <v>#DIV/0!</v>
      </c>
      <c r="AJ36" s="73" t="e">
        <f>Comprehensive!$AK$36/Comprehensive!$AJ$36</f>
        <v>#DIV/0!</v>
      </c>
      <c r="AK36" s="73" t="e">
        <f>Comprehensive!$AN$36/Comprehensive!$AM$36</f>
        <v>#DIV/0!</v>
      </c>
    </row>
    <row r="37" spans="1:37" x14ac:dyDescent="0.25">
      <c r="A37" s="59">
        <f>IF(AND(Comprehensive!F37&lt;&gt;"",Comprehensive!G37&lt;&gt;"",Comprehensive!H37&lt;&gt;""),1,0)+IF(AND(Comprehensive!I37&lt;&gt;"",Comprehensive!J37&lt;&gt;"",Comprehensive!K37&lt;&gt;""),1,0)+IF(AND(Comprehensive!L37&lt;&gt;"",Comprehensive!M37&lt;&gt;"",Comprehensive!N37&lt;&gt;""),1,0)+IF(AND(Comprehensive!O37&lt;&gt;"",Comprehensive!P37&lt;&gt;"",Comprehensive!Q37&lt;&gt;""),1,0)+IF(AND(Comprehensive!R37&lt;&gt;"",Comprehensive!S37&lt;&gt;"",Comprehensive!T37&lt;&gt;""),1,0)+IF(AND(Comprehensive!U37&lt;&gt;"",Comprehensive!V37&lt;&gt;"",Comprehensive!W37&lt;&gt;""),1,0)+IF(AND(Comprehensive!X37&lt;&gt;"",Comprehensive!Y37&lt;&gt;"",Comprehensive!Z37&lt;&gt;""),1,0)+IF(AND(Comprehensive!AA37&lt;&gt;"",Comprehensive!AB37&lt;&gt;"",Comprehensive!AC37&lt;&gt;""),1,0)+IF(AND(Comprehensive!AD37&lt;&gt;"",Comprehensive!AE37&lt;&gt;"",Comprehensive!AF37&lt;&gt;""),1,0)+IF(AND(Comprehensive!AG37&lt;&gt;"",Comprehensive!AH37&lt;&gt;"",Comprehensive!AI37&lt;&gt;""),1,0)+IF(AND(Comprehensive!AJ37&lt;&gt;"",Comprehensive!AK37&lt;&gt;"",Comprehensive!AL37&lt;&gt;""),1,0)+IF(AND(Comprehensive!AM37&lt;&gt;"",Comprehensive!AN37&lt;&gt;"",Comprehensive!AO37&lt;&gt;""),1,0)</f>
        <v>0</v>
      </c>
      <c r="B37" s="60">
        <f>COUNTA(Comprehensive!F37:AO37)</f>
        <v>0</v>
      </c>
      <c r="C37" s="61" t="str">
        <f t="shared" si="4"/>
        <v>OK</v>
      </c>
      <c r="L37" s="73">
        <f>Comprehensive!$G$37-Comprehensive!$F$37</f>
        <v>0</v>
      </c>
      <c r="M37" s="73">
        <f>Comprehensive!$J$37-Comprehensive!$I$37</f>
        <v>0</v>
      </c>
      <c r="N37" s="73">
        <f>Comprehensive!$M$37-Comprehensive!$L$37</f>
        <v>0</v>
      </c>
      <c r="O37" s="73">
        <f>Comprehensive!$P$37-Comprehensive!$O$37</f>
        <v>0</v>
      </c>
      <c r="P37" s="73">
        <f>Comprehensive!$S$37-Comprehensive!$R$37</f>
        <v>0</v>
      </c>
      <c r="Q37" s="73">
        <f>Comprehensive!$V$37-Comprehensive!$U$37</f>
        <v>0</v>
      </c>
      <c r="R37" s="73">
        <f>Comprehensive!$Y$37-Comprehensive!$X$37</f>
        <v>0</v>
      </c>
      <c r="S37" s="73">
        <f>Comprehensive!$AB$37-Comprehensive!$AA$37</f>
        <v>0</v>
      </c>
      <c r="T37" s="73">
        <f>Comprehensive!$AE$37-Comprehensive!$AD$37</f>
        <v>0</v>
      </c>
      <c r="U37" s="73">
        <f>Comprehensive!$AH$37-Comprehensive!$AG$37</f>
        <v>0</v>
      </c>
      <c r="V37" s="73">
        <f>Comprehensive!$AK$37-Comprehensive!$AJ$37</f>
        <v>0</v>
      </c>
      <c r="W37" s="73">
        <f>Comprehensive!$AN$37-Comprehensive!$AM$37</f>
        <v>0</v>
      </c>
      <c r="Z37" s="73" t="e">
        <f>Comprehensive!$G$37/Comprehensive!$F$37</f>
        <v>#DIV/0!</v>
      </c>
      <c r="AA37" s="73" t="e">
        <f>Comprehensive!$J$37/Comprehensive!$I$37</f>
        <v>#DIV/0!</v>
      </c>
      <c r="AB37" s="73" t="e">
        <f>Comprehensive!$M$37/Comprehensive!$L$37</f>
        <v>#DIV/0!</v>
      </c>
      <c r="AC37" s="73" t="e">
        <f>Comprehensive!$P$37/Comprehensive!$O$37</f>
        <v>#DIV/0!</v>
      </c>
      <c r="AD37" s="73" t="e">
        <f>Comprehensive!$S$37/Comprehensive!$R$37</f>
        <v>#DIV/0!</v>
      </c>
      <c r="AE37" s="73" t="e">
        <f>Comprehensive!$V$37/Comprehensive!$U$37</f>
        <v>#DIV/0!</v>
      </c>
      <c r="AF37" s="73" t="e">
        <f>Comprehensive!$Y$37/Comprehensive!$X$37</f>
        <v>#DIV/0!</v>
      </c>
      <c r="AG37" s="73" t="e">
        <f>Comprehensive!$AB$37/Comprehensive!$AA$37</f>
        <v>#DIV/0!</v>
      </c>
      <c r="AH37" s="73" t="e">
        <f>Comprehensive!$AE$37/Comprehensive!$AD$37</f>
        <v>#DIV/0!</v>
      </c>
      <c r="AI37" s="73" t="e">
        <f>Comprehensive!$AH$37/Comprehensive!$AG$37</f>
        <v>#DIV/0!</v>
      </c>
      <c r="AJ37" s="73" t="e">
        <f>Comprehensive!$AK$37/Comprehensive!$AJ$37</f>
        <v>#DIV/0!</v>
      </c>
      <c r="AK37" s="73" t="e">
        <f>Comprehensive!$AN$37/Comprehensive!$AM$37</f>
        <v>#DIV/0!</v>
      </c>
    </row>
    <row r="38" spans="1:37" x14ac:dyDescent="0.25">
      <c r="A38" s="59">
        <f>IF(AND(Comprehensive!F38&lt;&gt;"",Comprehensive!G38&lt;&gt;"",Comprehensive!H38&lt;&gt;""),1,0)+IF(AND(Comprehensive!I38&lt;&gt;"",Comprehensive!J38&lt;&gt;"",Comprehensive!K38&lt;&gt;""),1,0)+IF(AND(Comprehensive!L38&lt;&gt;"",Comprehensive!M38&lt;&gt;"",Comprehensive!N38&lt;&gt;""),1,0)+IF(AND(Comprehensive!O38&lt;&gt;"",Comprehensive!P38&lt;&gt;"",Comprehensive!Q38&lt;&gt;""),1,0)+IF(AND(Comprehensive!R38&lt;&gt;"",Comprehensive!S38&lt;&gt;"",Comprehensive!T38&lt;&gt;""),1,0)+IF(AND(Comprehensive!U38&lt;&gt;"",Comprehensive!V38&lt;&gt;"",Comprehensive!W38&lt;&gt;""),1,0)+IF(AND(Comprehensive!X38&lt;&gt;"",Comprehensive!Y38&lt;&gt;"",Comprehensive!Z38&lt;&gt;""),1,0)+IF(AND(Comprehensive!AA38&lt;&gt;"",Comprehensive!AB38&lt;&gt;"",Comprehensive!AC38&lt;&gt;""),1,0)+IF(AND(Comprehensive!AD38&lt;&gt;"",Comprehensive!AE38&lt;&gt;"",Comprehensive!AF38&lt;&gt;""),1,0)+IF(AND(Comprehensive!AG38&lt;&gt;"",Comprehensive!AH38&lt;&gt;"",Comprehensive!AI38&lt;&gt;""),1,0)+IF(AND(Comprehensive!AJ38&lt;&gt;"",Comprehensive!AK38&lt;&gt;"",Comprehensive!AL38&lt;&gt;""),1,0)+IF(AND(Comprehensive!AM38&lt;&gt;"",Comprehensive!AN38&lt;&gt;"",Comprehensive!AO38&lt;&gt;""),1,0)</f>
        <v>0</v>
      </c>
      <c r="B38" s="60">
        <f>COUNTA(Comprehensive!F38:AO38)</f>
        <v>0</v>
      </c>
      <c r="C38" s="61" t="str">
        <f t="shared" si="4"/>
        <v>OK</v>
      </c>
      <c r="L38" s="73">
        <f>Comprehensive!$G$38-Comprehensive!$F$38</f>
        <v>0</v>
      </c>
      <c r="M38" s="73">
        <f>Comprehensive!$J$38-Comprehensive!$I$38</f>
        <v>0</v>
      </c>
      <c r="N38" s="73">
        <f>Comprehensive!$M$38-Comprehensive!$L$38</f>
        <v>0</v>
      </c>
      <c r="O38" s="73">
        <f>Comprehensive!$P$38-Comprehensive!$O$38</f>
        <v>0</v>
      </c>
      <c r="P38" s="73">
        <f>Comprehensive!$S$38-Comprehensive!$R$38</f>
        <v>0</v>
      </c>
      <c r="Q38" s="73">
        <f>Comprehensive!$V$38-Comprehensive!$U$38</f>
        <v>0</v>
      </c>
      <c r="R38" s="73">
        <f>Comprehensive!$Y$38-Comprehensive!$X$38</f>
        <v>0</v>
      </c>
      <c r="S38" s="73">
        <f>Comprehensive!$AB$38-Comprehensive!$AA$38</f>
        <v>0</v>
      </c>
      <c r="T38" s="73">
        <f>Comprehensive!$AE$38-Comprehensive!$AD$38</f>
        <v>0</v>
      </c>
      <c r="U38" s="73">
        <f>Comprehensive!$AH$38-Comprehensive!$AG$38</f>
        <v>0</v>
      </c>
      <c r="V38" s="73">
        <f>Comprehensive!$AK$38-Comprehensive!$AJ$38</f>
        <v>0</v>
      </c>
      <c r="W38" s="73">
        <f>Comprehensive!$AN$38-Comprehensive!$AM$38</f>
        <v>0</v>
      </c>
      <c r="Z38" s="73" t="e">
        <f>Comprehensive!$G$38/Comprehensive!$F$38</f>
        <v>#DIV/0!</v>
      </c>
      <c r="AA38" s="73" t="e">
        <f>Comprehensive!$J$38/Comprehensive!$I$38</f>
        <v>#DIV/0!</v>
      </c>
      <c r="AB38" s="73" t="e">
        <f>Comprehensive!$M$38/Comprehensive!$L$38</f>
        <v>#DIV/0!</v>
      </c>
      <c r="AC38" s="73" t="e">
        <f>Comprehensive!$P$38/Comprehensive!$O$38</f>
        <v>#DIV/0!</v>
      </c>
      <c r="AD38" s="73" t="e">
        <f>Comprehensive!$S$38/Comprehensive!$R$38</f>
        <v>#DIV/0!</v>
      </c>
      <c r="AE38" s="73" t="e">
        <f>Comprehensive!$V$38/Comprehensive!$U$38</f>
        <v>#DIV/0!</v>
      </c>
      <c r="AF38" s="73" t="e">
        <f>Comprehensive!$Y$38/Comprehensive!$X$38</f>
        <v>#DIV/0!</v>
      </c>
      <c r="AG38" s="73" t="e">
        <f>Comprehensive!$AB$38/Comprehensive!$AA$38</f>
        <v>#DIV/0!</v>
      </c>
      <c r="AH38" s="73" t="e">
        <f>Comprehensive!$AE$38/Comprehensive!$AD$38</f>
        <v>#DIV/0!</v>
      </c>
      <c r="AI38" s="73" t="e">
        <f>Comprehensive!$AH$38/Comprehensive!$AG$38</f>
        <v>#DIV/0!</v>
      </c>
      <c r="AJ38" s="73" t="e">
        <f>Comprehensive!$AK$38/Comprehensive!$AJ$38</f>
        <v>#DIV/0!</v>
      </c>
      <c r="AK38" s="73" t="e">
        <f>Comprehensive!$AN$38/Comprehensive!$AM$38</f>
        <v>#DIV/0!</v>
      </c>
    </row>
    <row r="39" spans="1:37" x14ac:dyDescent="0.25">
      <c r="A39" s="59">
        <f>IF(AND(Comprehensive!F39&lt;&gt;"",Comprehensive!G39&lt;&gt;"",Comprehensive!H39&lt;&gt;""),1,0)+IF(AND(Comprehensive!I39&lt;&gt;"",Comprehensive!J39&lt;&gt;"",Comprehensive!K39&lt;&gt;""),1,0)+IF(AND(Comprehensive!L39&lt;&gt;"",Comprehensive!M39&lt;&gt;"",Comprehensive!N39&lt;&gt;""),1,0)+IF(AND(Comprehensive!O39&lt;&gt;"",Comprehensive!P39&lt;&gt;"",Comprehensive!Q39&lt;&gt;""),1,0)+IF(AND(Comprehensive!R39&lt;&gt;"",Comprehensive!S39&lt;&gt;"",Comprehensive!T39&lt;&gt;""),1,0)+IF(AND(Comprehensive!U39&lt;&gt;"",Comprehensive!V39&lt;&gt;"",Comprehensive!W39&lt;&gt;""),1,0)+IF(AND(Comprehensive!X39&lt;&gt;"",Comprehensive!Y39&lt;&gt;"",Comprehensive!Z39&lt;&gt;""),1,0)+IF(AND(Comprehensive!AA39&lt;&gt;"",Comprehensive!AB39&lt;&gt;"",Comprehensive!AC39&lt;&gt;""),1,0)+IF(AND(Comprehensive!AD39&lt;&gt;"",Comprehensive!AE39&lt;&gt;"",Comprehensive!AF39&lt;&gt;""),1,0)+IF(AND(Comprehensive!AG39&lt;&gt;"",Comprehensive!AH39&lt;&gt;"",Comprehensive!AI39&lt;&gt;""),1,0)+IF(AND(Comprehensive!AJ39&lt;&gt;"",Comprehensive!AK39&lt;&gt;"",Comprehensive!AL39&lt;&gt;""),1,0)+IF(AND(Comprehensive!AM39&lt;&gt;"",Comprehensive!AN39&lt;&gt;"",Comprehensive!AO39&lt;&gt;""),1,0)</f>
        <v>0</v>
      </c>
      <c r="B39" s="60">
        <f>COUNTA(Comprehensive!F39:AO39)</f>
        <v>0</v>
      </c>
      <c r="C39" s="61" t="str">
        <f t="shared" si="4"/>
        <v>OK</v>
      </c>
      <c r="L39" s="73">
        <f>Comprehensive!$G$39-Comprehensive!$F$39</f>
        <v>0</v>
      </c>
      <c r="M39" s="73">
        <f>Comprehensive!$J$39-Comprehensive!$I$39</f>
        <v>0</v>
      </c>
      <c r="N39" s="73">
        <f>Comprehensive!$M$39-Comprehensive!$L$39</f>
        <v>0</v>
      </c>
      <c r="O39" s="73">
        <f>Comprehensive!$P$39-Comprehensive!$O$39</f>
        <v>0</v>
      </c>
      <c r="P39" s="73">
        <f>Comprehensive!$S$39-Comprehensive!$R$39</f>
        <v>0</v>
      </c>
      <c r="Q39" s="73">
        <f>Comprehensive!$V$39-Comprehensive!$U$39</f>
        <v>0</v>
      </c>
      <c r="R39" s="73">
        <f>Comprehensive!$Y$39-Comprehensive!$X$39</f>
        <v>0</v>
      </c>
      <c r="S39" s="73">
        <f>Comprehensive!$AB$39-Comprehensive!$AA$39</f>
        <v>0</v>
      </c>
      <c r="T39" s="73">
        <f>Comprehensive!$AE$39-Comprehensive!$AD$39</f>
        <v>0</v>
      </c>
      <c r="U39" s="73">
        <f>Comprehensive!$AH$39-Comprehensive!$AG$39</f>
        <v>0</v>
      </c>
      <c r="V39" s="73">
        <f>Comprehensive!$AK$39-Comprehensive!$AJ$39</f>
        <v>0</v>
      </c>
      <c r="W39" s="73">
        <f>Comprehensive!$AN$39-Comprehensive!$AM$39</f>
        <v>0</v>
      </c>
      <c r="Z39" s="73" t="e">
        <f>Comprehensive!$G$39/Comprehensive!$F$39</f>
        <v>#DIV/0!</v>
      </c>
      <c r="AA39" s="73" t="e">
        <f>Comprehensive!$J$39/Comprehensive!$I$39</f>
        <v>#DIV/0!</v>
      </c>
      <c r="AB39" s="73" t="e">
        <f>Comprehensive!$M$39/Comprehensive!$L$39</f>
        <v>#DIV/0!</v>
      </c>
      <c r="AC39" s="73" t="e">
        <f>Comprehensive!$P$39/Comprehensive!$O$39</f>
        <v>#DIV/0!</v>
      </c>
      <c r="AD39" s="73" t="e">
        <f>Comprehensive!$S$39/Comprehensive!$R$39</f>
        <v>#DIV/0!</v>
      </c>
      <c r="AE39" s="73" t="e">
        <f>Comprehensive!$V$39/Comprehensive!$U$39</f>
        <v>#DIV/0!</v>
      </c>
      <c r="AF39" s="73" t="e">
        <f>Comprehensive!$Y$39/Comprehensive!$X$39</f>
        <v>#DIV/0!</v>
      </c>
      <c r="AG39" s="73" t="e">
        <f>Comprehensive!$AB$39/Comprehensive!$AA$39</f>
        <v>#DIV/0!</v>
      </c>
      <c r="AH39" s="73" t="e">
        <f>Comprehensive!$AE$39/Comprehensive!$AD$39</f>
        <v>#DIV/0!</v>
      </c>
      <c r="AI39" s="73" t="e">
        <f>Comprehensive!$AH$39/Comprehensive!$AG$39</f>
        <v>#DIV/0!</v>
      </c>
      <c r="AJ39" s="73" t="e">
        <f>Comprehensive!$AK$39/Comprehensive!$AJ$39</f>
        <v>#DIV/0!</v>
      </c>
      <c r="AK39" s="73" t="e">
        <f>Comprehensive!$AN$39/Comprehensive!$AM$39</f>
        <v>#DIV/0!</v>
      </c>
    </row>
    <row r="40" spans="1:37" x14ac:dyDescent="0.25">
      <c r="A40" s="59">
        <f>IF(AND(Comprehensive!F40&lt;&gt;"",Comprehensive!G40&lt;&gt;"",Comprehensive!H40&lt;&gt;""),1,0)+IF(AND(Comprehensive!I40&lt;&gt;"",Comprehensive!J40&lt;&gt;"",Comprehensive!K40&lt;&gt;""),1,0)+IF(AND(Comprehensive!L40&lt;&gt;"",Comprehensive!M40&lt;&gt;"",Comprehensive!N40&lt;&gt;""),1,0)+IF(AND(Comprehensive!O40&lt;&gt;"",Comprehensive!P40&lt;&gt;"",Comprehensive!Q40&lt;&gt;""),1,0)+IF(AND(Comprehensive!R40&lt;&gt;"",Comprehensive!S40&lt;&gt;"",Comprehensive!T40&lt;&gt;""),1,0)+IF(AND(Comprehensive!U40&lt;&gt;"",Comprehensive!V40&lt;&gt;"",Comprehensive!W40&lt;&gt;""),1,0)+IF(AND(Comprehensive!X40&lt;&gt;"",Comprehensive!Y40&lt;&gt;"",Comprehensive!Z40&lt;&gt;""),1,0)+IF(AND(Comprehensive!AA40&lt;&gt;"",Comprehensive!AB40&lt;&gt;"",Comprehensive!AC40&lt;&gt;""),1,0)+IF(AND(Comprehensive!AD40&lt;&gt;"",Comprehensive!AE40&lt;&gt;"",Comprehensive!AF40&lt;&gt;""),1,0)+IF(AND(Comprehensive!AG40&lt;&gt;"",Comprehensive!AH40&lt;&gt;"",Comprehensive!AI40&lt;&gt;""),1,0)+IF(AND(Comprehensive!AJ40&lt;&gt;"",Comprehensive!AK40&lt;&gt;"",Comprehensive!AL40&lt;&gt;""),1,0)+IF(AND(Comprehensive!AM40&lt;&gt;"",Comprehensive!AN40&lt;&gt;"",Comprehensive!AO40&lt;&gt;""),1,0)</f>
        <v>0</v>
      </c>
      <c r="B40" s="60">
        <f>COUNTA(Comprehensive!F40:AO40)</f>
        <v>0</v>
      </c>
      <c r="C40" s="61" t="str">
        <f t="shared" si="4"/>
        <v>OK</v>
      </c>
      <c r="L40" s="73">
        <f>Comprehensive!$G$40-Comprehensive!$F$40</f>
        <v>0</v>
      </c>
      <c r="M40" s="73">
        <f>Comprehensive!$J$40-Comprehensive!$I$40</f>
        <v>0</v>
      </c>
      <c r="N40" s="73">
        <f>Comprehensive!$M$40-Comprehensive!$L$40</f>
        <v>0</v>
      </c>
      <c r="O40" s="73">
        <f>Comprehensive!$P$40-Comprehensive!$O$40</f>
        <v>0</v>
      </c>
      <c r="P40" s="73">
        <f>Comprehensive!$S$40-Comprehensive!$R$40</f>
        <v>0</v>
      </c>
      <c r="Q40" s="73">
        <f>Comprehensive!$V$40-Comprehensive!$U$40</f>
        <v>0</v>
      </c>
      <c r="R40" s="73">
        <f>Comprehensive!$Y$40-Comprehensive!$X$40</f>
        <v>0</v>
      </c>
      <c r="S40" s="73">
        <f>Comprehensive!$AB$40-Comprehensive!$AA$40</f>
        <v>0</v>
      </c>
      <c r="T40" s="73">
        <f>Comprehensive!$AE$40-Comprehensive!$AD$40</f>
        <v>0</v>
      </c>
      <c r="U40" s="73">
        <f>Comprehensive!$AH$40-Comprehensive!$AG$40</f>
        <v>0</v>
      </c>
      <c r="V40" s="73">
        <f>Comprehensive!$AK$40-Comprehensive!$AJ$40</f>
        <v>0</v>
      </c>
      <c r="W40" s="73">
        <f>Comprehensive!$AN$40-Comprehensive!$AM$40</f>
        <v>0</v>
      </c>
      <c r="Z40" s="73" t="e">
        <f>Comprehensive!$G$40/Comprehensive!$F$40</f>
        <v>#DIV/0!</v>
      </c>
      <c r="AA40" s="73" t="e">
        <f>Comprehensive!$J$40/Comprehensive!$I$40</f>
        <v>#DIV/0!</v>
      </c>
      <c r="AB40" s="73" t="e">
        <f>Comprehensive!$M$40/Comprehensive!$L$40</f>
        <v>#DIV/0!</v>
      </c>
      <c r="AC40" s="73" t="e">
        <f>Comprehensive!$P$40/Comprehensive!$O$40</f>
        <v>#DIV/0!</v>
      </c>
      <c r="AD40" s="73" t="e">
        <f>Comprehensive!$S$40/Comprehensive!$R$40</f>
        <v>#DIV/0!</v>
      </c>
      <c r="AE40" s="73" t="e">
        <f>Comprehensive!$V$40/Comprehensive!$U$40</f>
        <v>#DIV/0!</v>
      </c>
      <c r="AF40" s="73" t="e">
        <f>Comprehensive!$Y$40/Comprehensive!$X$40</f>
        <v>#DIV/0!</v>
      </c>
      <c r="AG40" s="73" t="e">
        <f>Comprehensive!$AB$40/Comprehensive!$AA$40</f>
        <v>#DIV/0!</v>
      </c>
      <c r="AH40" s="73" t="e">
        <f>Comprehensive!$AE$40/Comprehensive!$AD$40</f>
        <v>#DIV/0!</v>
      </c>
      <c r="AI40" s="73" t="e">
        <f>Comprehensive!$AH$40/Comprehensive!$AG$40</f>
        <v>#DIV/0!</v>
      </c>
      <c r="AJ40" s="73" t="e">
        <f>Comprehensive!$AK$40/Comprehensive!$AJ$40</f>
        <v>#DIV/0!</v>
      </c>
      <c r="AK40" s="73" t="e">
        <f>Comprehensive!$AN$40/Comprehensive!$AM$40</f>
        <v>#DIV/0!</v>
      </c>
    </row>
    <row r="41" spans="1:37" x14ac:dyDescent="0.25">
      <c r="A41" s="59">
        <f>IF(AND(Comprehensive!F41&lt;&gt;"",Comprehensive!G41&lt;&gt;"",Comprehensive!H41&lt;&gt;""),1,0)+IF(AND(Comprehensive!I41&lt;&gt;"",Comprehensive!J41&lt;&gt;"",Comprehensive!K41&lt;&gt;""),1,0)+IF(AND(Comprehensive!L41&lt;&gt;"",Comprehensive!M41&lt;&gt;"",Comprehensive!N41&lt;&gt;""),1,0)+IF(AND(Comprehensive!O41&lt;&gt;"",Comprehensive!P41&lt;&gt;"",Comprehensive!Q41&lt;&gt;""),1,0)+IF(AND(Comprehensive!R41&lt;&gt;"",Comprehensive!S41&lt;&gt;"",Comprehensive!T41&lt;&gt;""),1,0)+IF(AND(Comprehensive!U41&lt;&gt;"",Comprehensive!V41&lt;&gt;"",Comprehensive!W41&lt;&gt;""),1,0)+IF(AND(Comprehensive!X41&lt;&gt;"",Comprehensive!Y41&lt;&gt;"",Comprehensive!Z41&lt;&gt;""),1,0)+IF(AND(Comprehensive!AA41&lt;&gt;"",Comprehensive!AB41&lt;&gt;"",Comprehensive!AC41&lt;&gt;""),1,0)+IF(AND(Comprehensive!AD41&lt;&gt;"",Comprehensive!AE41&lt;&gt;"",Comprehensive!AF41&lt;&gt;""),1,0)+IF(AND(Comprehensive!AG41&lt;&gt;"",Comprehensive!AH41&lt;&gt;"",Comprehensive!AI41&lt;&gt;""),1,0)+IF(AND(Comprehensive!AJ41&lt;&gt;"",Comprehensive!AK41&lt;&gt;"",Comprehensive!AL41&lt;&gt;""),1,0)+IF(AND(Comprehensive!AM41&lt;&gt;"",Comprehensive!AN41&lt;&gt;"",Comprehensive!AO41&lt;&gt;""),1,0)</f>
        <v>0</v>
      </c>
      <c r="B41" s="60">
        <f>COUNTA(Comprehensive!F41:AO41)</f>
        <v>0</v>
      </c>
      <c r="C41" s="61" t="str">
        <f t="shared" si="4"/>
        <v>OK</v>
      </c>
      <c r="L41" s="73">
        <f>Comprehensive!$G$41-Comprehensive!$F$41</f>
        <v>0</v>
      </c>
      <c r="M41" s="73">
        <f>Comprehensive!$J$41-Comprehensive!$I$41</f>
        <v>0</v>
      </c>
      <c r="N41" s="73">
        <f>Comprehensive!$M$41-Comprehensive!$L$41</f>
        <v>0</v>
      </c>
      <c r="O41" s="73">
        <f>Comprehensive!$P$41-Comprehensive!$O$41</f>
        <v>0</v>
      </c>
      <c r="P41" s="73">
        <f>Comprehensive!$S$41-Comprehensive!$R$41</f>
        <v>0</v>
      </c>
      <c r="Q41" s="73">
        <f>Comprehensive!$V$41-Comprehensive!$U$41</f>
        <v>0</v>
      </c>
      <c r="R41" s="73">
        <f>Comprehensive!$Y$41-Comprehensive!$X$41</f>
        <v>0</v>
      </c>
      <c r="S41" s="73">
        <f>Comprehensive!$AB$41-Comprehensive!$AA$41</f>
        <v>0</v>
      </c>
      <c r="T41" s="73">
        <f>Comprehensive!$AE$41-Comprehensive!$AD$41</f>
        <v>0</v>
      </c>
      <c r="U41" s="73">
        <f>Comprehensive!$AH$41-Comprehensive!$AG$41</f>
        <v>0</v>
      </c>
      <c r="V41" s="73">
        <f>Comprehensive!$AK$41-Comprehensive!$AJ$41</f>
        <v>0</v>
      </c>
      <c r="W41" s="73">
        <f>Comprehensive!$AN$41-Comprehensive!$AM$41</f>
        <v>0</v>
      </c>
      <c r="Z41" s="73" t="e">
        <f>Comprehensive!$G$41/Comprehensive!$F$41</f>
        <v>#DIV/0!</v>
      </c>
      <c r="AA41" s="73" t="e">
        <f>Comprehensive!$J$41/Comprehensive!$I$41</f>
        <v>#DIV/0!</v>
      </c>
      <c r="AB41" s="73" t="e">
        <f>Comprehensive!$M$41/Comprehensive!$L$41</f>
        <v>#DIV/0!</v>
      </c>
      <c r="AC41" s="73" t="e">
        <f>Comprehensive!$P$41/Comprehensive!$O$41</f>
        <v>#DIV/0!</v>
      </c>
      <c r="AD41" s="73" t="e">
        <f>Comprehensive!$S$41/Comprehensive!$R$41</f>
        <v>#DIV/0!</v>
      </c>
      <c r="AE41" s="73" t="e">
        <f>Comprehensive!$V$41/Comprehensive!$U$41</f>
        <v>#DIV/0!</v>
      </c>
      <c r="AF41" s="73" t="e">
        <f>Comprehensive!$Y$41/Comprehensive!$X$41</f>
        <v>#DIV/0!</v>
      </c>
      <c r="AG41" s="73" t="e">
        <f>Comprehensive!$AB$41/Comprehensive!$AA$41</f>
        <v>#DIV/0!</v>
      </c>
      <c r="AH41" s="73" t="e">
        <f>Comprehensive!$AE$41/Comprehensive!$AD$41</f>
        <v>#DIV/0!</v>
      </c>
      <c r="AI41" s="73" t="e">
        <f>Comprehensive!$AH$41/Comprehensive!$AG$41</f>
        <v>#DIV/0!</v>
      </c>
      <c r="AJ41" s="73" t="e">
        <f>Comprehensive!$AK$41/Comprehensive!$AJ$41</f>
        <v>#DIV/0!</v>
      </c>
      <c r="AK41" s="73" t="e">
        <f>Comprehensive!$AN$41/Comprehensive!$AM$41</f>
        <v>#DIV/0!</v>
      </c>
    </row>
    <row r="42" spans="1:37" x14ac:dyDescent="0.25">
      <c r="A42" s="59">
        <f>IF(AND(Comprehensive!F42&lt;&gt;"",Comprehensive!G42&lt;&gt;"",Comprehensive!H42&lt;&gt;""),1,0)+IF(AND(Comprehensive!I42&lt;&gt;"",Comprehensive!J42&lt;&gt;"",Comprehensive!K42&lt;&gt;""),1,0)+IF(AND(Comprehensive!L42&lt;&gt;"",Comprehensive!M42&lt;&gt;"",Comprehensive!N42&lt;&gt;""),1,0)+IF(AND(Comprehensive!O42&lt;&gt;"",Comprehensive!P42&lt;&gt;"",Comprehensive!Q42&lt;&gt;""),1,0)+IF(AND(Comprehensive!R42&lt;&gt;"",Comprehensive!S42&lt;&gt;"",Comprehensive!T42&lt;&gt;""),1,0)+IF(AND(Comprehensive!U42&lt;&gt;"",Comprehensive!V42&lt;&gt;"",Comprehensive!W42&lt;&gt;""),1,0)+IF(AND(Comprehensive!X42&lt;&gt;"",Comprehensive!Y42&lt;&gt;"",Comprehensive!Z42&lt;&gt;""),1,0)+IF(AND(Comprehensive!AA42&lt;&gt;"",Comprehensive!AB42&lt;&gt;"",Comprehensive!AC42&lt;&gt;""),1,0)+IF(AND(Comprehensive!AD42&lt;&gt;"",Comprehensive!AE42&lt;&gt;"",Comprehensive!AF42&lt;&gt;""),1,0)+IF(AND(Comprehensive!AG42&lt;&gt;"",Comprehensive!AH42&lt;&gt;"",Comprehensive!AI42&lt;&gt;""),1,0)+IF(AND(Comprehensive!AJ42&lt;&gt;"",Comprehensive!AK42&lt;&gt;"",Comprehensive!AL42&lt;&gt;""),1,0)+IF(AND(Comprehensive!AM42&lt;&gt;"",Comprehensive!AN42&lt;&gt;"",Comprehensive!AO42&lt;&gt;""),1,0)</f>
        <v>0</v>
      </c>
      <c r="B42" s="60">
        <f>COUNTA(Comprehensive!F42:AO42)</f>
        <v>0</v>
      </c>
      <c r="C42" s="61" t="str">
        <f t="shared" si="4"/>
        <v>OK</v>
      </c>
      <c r="L42" s="73">
        <f>Comprehensive!$G$42-Comprehensive!$F$42</f>
        <v>0</v>
      </c>
      <c r="M42" s="73">
        <f>Comprehensive!$J$42-Comprehensive!$I$42</f>
        <v>0</v>
      </c>
      <c r="N42" s="73">
        <f>Comprehensive!$M$42-Comprehensive!$L$42</f>
        <v>0</v>
      </c>
      <c r="O42" s="73">
        <f>Comprehensive!$P$42-Comprehensive!$O$42</f>
        <v>0</v>
      </c>
      <c r="P42" s="73">
        <f>Comprehensive!$S$42-Comprehensive!$R$42</f>
        <v>0</v>
      </c>
      <c r="Q42" s="73">
        <f>Comprehensive!$V$42-Comprehensive!$U$42</f>
        <v>0</v>
      </c>
      <c r="R42" s="73">
        <f>Comprehensive!$Y$42-Comprehensive!$X$42</f>
        <v>0</v>
      </c>
      <c r="S42" s="73">
        <f>Comprehensive!$AB$42-Comprehensive!$AA$42</f>
        <v>0</v>
      </c>
      <c r="T42" s="73">
        <f>Comprehensive!$AE$42-Comprehensive!$AD$42</f>
        <v>0</v>
      </c>
      <c r="U42" s="73">
        <f>Comprehensive!$AH$42-Comprehensive!$AG$42</f>
        <v>0</v>
      </c>
      <c r="V42" s="73">
        <f>Comprehensive!$AK$42-Comprehensive!$AJ$42</f>
        <v>0</v>
      </c>
      <c r="W42" s="73">
        <f>Comprehensive!$AN$42-Comprehensive!$AM$42</f>
        <v>0</v>
      </c>
      <c r="Z42" s="73" t="e">
        <f>Comprehensive!$G$42/Comprehensive!$F$42</f>
        <v>#DIV/0!</v>
      </c>
      <c r="AA42" s="73" t="e">
        <f>Comprehensive!$J$42/Comprehensive!$I$42</f>
        <v>#DIV/0!</v>
      </c>
      <c r="AB42" s="73" t="e">
        <f>Comprehensive!$M$42/Comprehensive!$L$42</f>
        <v>#DIV/0!</v>
      </c>
      <c r="AC42" s="73" t="e">
        <f>Comprehensive!$P$42/Comprehensive!$O$42</f>
        <v>#DIV/0!</v>
      </c>
      <c r="AD42" s="73" t="e">
        <f>Comprehensive!$S$42/Comprehensive!$R$42</f>
        <v>#DIV/0!</v>
      </c>
      <c r="AE42" s="73" t="e">
        <f>Comprehensive!$V$42/Comprehensive!$U$42</f>
        <v>#DIV/0!</v>
      </c>
      <c r="AF42" s="73" t="e">
        <f>Comprehensive!$Y$42/Comprehensive!$X$42</f>
        <v>#DIV/0!</v>
      </c>
      <c r="AG42" s="73" t="e">
        <f>Comprehensive!$AB$42/Comprehensive!$AA$42</f>
        <v>#DIV/0!</v>
      </c>
      <c r="AH42" s="73" t="e">
        <f>Comprehensive!$AE$42/Comprehensive!$AD$42</f>
        <v>#DIV/0!</v>
      </c>
      <c r="AI42" s="73" t="e">
        <f>Comprehensive!$AH$42/Comprehensive!$AG$42</f>
        <v>#DIV/0!</v>
      </c>
      <c r="AJ42" s="73" t="e">
        <f>Comprehensive!$AK$42/Comprehensive!$AJ$42</f>
        <v>#DIV/0!</v>
      </c>
      <c r="AK42" s="73" t="e">
        <f>Comprehensive!$AN$42/Comprehensive!$AM$42</f>
        <v>#DIV/0!</v>
      </c>
    </row>
    <row r="43" spans="1:37" x14ac:dyDescent="0.25">
      <c r="A43" s="59">
        <f>IF(AND(Comprehensive!F43&lt;&gt;"",Comprehensive!G43&lt;&gt;"",Comprehensive!H43&lt;&gt;""),1,0)+IF(AND(Comprehensive!I43&lt;&gt;"",Comprehensive!J43&lt;&gt;"",Comprehensive!K43&lt;&gt;""),1,0)+IF(AND(Comprehensive!L43&lt;&gt;"",Comprehensive!M43&lt;&gt;"",Comprehensive!N43&lt;&gt;""),1,0)+IF(AND(Comprehensive!O43&lt;&gt;"",Comprehensive!P43&lt;&gt;"",Comprehensive!Q43&lt;&gt;""),1,0)+IF(AND(Comprehensive!R43&lt;&gt;"",Comprehensive!S43&lt;&gt;"",Comprehensive!T43&lt;&gt;""),1,0)+IF(AND(Comprehensive!U43&lt;&gt;"",Comprehensive!V43&lt;&gt;"",Comprehensive!W43&lt;&gt;""),1,0)+IF(AND(Comprehensive!X43&lt;&gt;"",Comprehensive!Y43&lt;&gt;"",Comprehensive!Z43&lt;&gt;""),1,0)+IF(AND(Comprehensive!AA43&lt;&gt;"",Comprehensive!AB43&lt;&gt;"",Comprehensive!AC43&lt;&gt;""),1,0)+IF(AND(Comprehensive!AD43&lt;&gt;"",Comprehensive!AE43&lt;&gt;"",Comprehensive!AF43&lt;&gt;""),1,0)+IF(AND(Comprehensive!AG43&lt;&gt;"",Comprehensive!AH43&lt;&gt;"",Comprehensive!AI43&lt;&gt;""),1,0)+IF(AND(Comprehensive!AJ43&lt;&gt;"",Comprehensive!AK43&lt;&gt;"",Comprehensive!AL43&lt;&gt;""),1,0)+IF(AND(Comprehensive!AM43&lt;&gt;"",Comprehensive!AN43&lt;&gt;"",Comprehensive!AO43&lt;&gt;""),1,0)</f>
        <v>0</v>
      </c>
      <c r="B43" s="60">
        <f>COUNTA(Comprehensive!F43:AO43)</f>
        <v>0</v>
      </c>
      <c r="C43" s="61" t="str">
        <f t="shared" si="4"/>
        <v>OK</v>
      </c>
      <c r="L43" s="73">
        <f>Comprehensive!$G$43-Comprehensive!$F$43</f>
        <v>0</v>
      </c>
      <c r="M43" s="73">
        <f>Comprehensive!$J$43-Comprehensive!$I$43</f>
        <v>0</v>
      </c>
      <c r="N43" s="73">
        <f>Comprehensive!$M$43-Comprehensive!$L$43</f>
        <v>0</v>
      </c>
      <c r="O43" s="73">
        <f>Comprehensive!$P$43-Comprehensive!$O$43</f>
        <v>0</v>
      </c>
      <c r="P43" s="73">
        <f>Comprehensive!$S$43-Comprehensive!$R$43</f>
        <v>0</v>
      </c>
      <c r="Q43" s="73">
        <f>Comprehensive!$V$43-Comprehensive!$U$43</f>
        <v>0</v>
      </c>
      <c r="R43" s="73">
        <f>Comprehensive!$Y$43-Comprehensive!$X$43</f>
        <v>0</v>
      </c>
      <c r="S43" s="73">
        <f>Comprehensive!$AB$43-Comprehensive!$AA$43</f>
        <v>0</v>
      </c>
      <c r="T43" s="73">
        <f>Comprehensive!$AE$43-Comprehensive!$AD$43</f>
        <v>0</v>
      </c>
      <c r="U43" s="73">
        <f>Comprehensive!$AH$43-Comprehensive!$AG$43</f>
        <v>0</v>
      </c>
      <c r="V43" s="73">
        <f>Comprehensive!$AK$43-Comprehensive!$AJ$43</f>
        <v>0</v>
      </c>
      <c r="W43" s="73">
        <f>Comprehensive!$AN$43-Comprehensive!$AM$43</f>
        <v>0</v>
      </c>
      <c r="Z43" s="73" t="e">
        <f>Comprehensive!$G$43/Comprehensive!$F$43</f>
        <v>#DIV/0!</v>
      </c>
      <c r="AA43" s="73" t="e">
        <f>Comprehensive!$J$43/Comprehensive!$I$43</f>
        <v>#DIV/0!</v>
      </c>
      <c r="AB43" s="73" t="e">
        <f>Comprehensive!$M$43/Comprehensive!$L$43</f>
        <v>#DIV/0!</v>
      </c>
      <c r="AC43" s="73" t="e">
        <f>Comprehensive!$P$43/Comprehensive!$O$43</f>
        <v>#DIV/0!</v>
      </c>
      <c r="AD43" s="73" t="e">
        <f>Comprehensive!$S$43/Comprehensive!$R$43</f>
        <v>#DIV/0!</v>
      </c>
      <c r="AE43" s="73" t="e">
        <f>Comprehensive!$V$43/Comprehensive!$U$43</f>
        <v>#DIV/0!</v>
      </c>
      <c r="AF43" s="73" t="e">
        <f>Comprehensive!$Y$43/Comprehensive!$X$43</f>
        <v>#DIV/0!</v>
      </c>
      <c r="AG43" s="73" t="e">
        <f>Comprehensive!$AB$43/Comprehensive!$AA$43</f>
        <v>#DIV/0!</v>
      </c>
      <c r="AH43" s="73" t="e">
        <f>Comprehensive!$AE$43/Comprehensive!$AD$43</f>
        <v>#DIV/0!</v>
      </c>
      <c r="AI43" s="73" t="e">
        <f>Comprehensive!$AH$43/Comprehensive!$AG$43</f>
        <v>#DIV/0!</v>
      </c>
      <c r="AJ43" s="73" t="e">
        <f>Comprehensive!$AK$43/Comprehensive!$AJ$43</f>
        <v>#DIV/0!</v>
      </c>
      <c r="AK43" s="73" t="e">
        <f>Comprehensive!$AN$43/Comprehensive!$AM$43</f>
        <v>#DIV/0!</v>
      </c>
    </row>
    <row r="44" spans="1:37" x14ac:dyDescent="0.25">
      <c r="A44" s="59">
        <f>IF(AND(Comprehensive!F44&lt;&gt;"",Comprehensive!G44&lt;&gt;"",Comprehensive!H44&lt;&gt;""),1,0)+IF(AND(Comprehensive!I44&lt;&gt;"",Comprehensive!J44&lt;&gt;"",Comprehensive!K44&lt;&gt;""),1,0)+IF(AND(Comprehensive!L44&lt;&gt;"",Comprehensive!M44&lt;&gt;"",Comprehensive!N44&lt;&gt;""),1,0)+IF(AND(Comprehensive!O44&lt;&gt;"",Comprehensive!P44&lt;&gt;"",Comprehensive!Q44&lt;&gt;""),1,0)+IF(AND(Comprehensive!R44&lt;&gt;"",Comprehensive!S44&lt;&gt;"",Comprehensive!T44&lt;&gt;""),1,0)+IF(AND(Comprehensive!U44&lt;&gt;"",Comprehensive!V44&lt;&gt;"",Comprehensive!W44&lt;&gt;""),1,0)+IF(AND(Comprehensive!X44&lt;&gt;"",Comprehensive!Y44&lt;&gt;"",Comprehensive!Z44&lt;&gt;""),1,0)+IF(AND(Comprehensive!AA44&lt;&gt;"",Comprehensive!AB44&lt;&gt;"",Comprehensive!AC44&lt;&gt;""),1,0)+IF(AND(Comprehensive!AD44&lt;&gt;"",Comprehensive!AE44&lt;&gt;"",Comprehensive!AF44&lt;&gt;""),1,0)+IF(AND(Comprehensive!AG44&lt;&gt;"",Comprehensive!AH44&lt;&gt;"",Comprehensive!AI44&lt;&gt;""),1,0)+IF(AND(Comprehensive!AJ44&lt;&gt;"",Comprehensive!AK44&lt;&gt;"",Comprehensive!AL44&lt;&gt;""),1,0)+IF(AND(Comprehensive!AM44&lt;&gt;"",Comprehensive!AN44&lt;&gt;"",Comprehensive!AO44&lt;&gt;""),1,0)</f>
        <v>0</v>
      </c>
      <c r="B44" s="60">
        <f>COUNTA(Comprehensive!F44:AO44)</f>
        <v>0</v>
      </c>
      <c r="C44" s="61" t="str">
        <f t="shared" si="4"/>
        <v>OK</v>
      </c>
      <c r="L44" s="73">
        <f>Comprehensive!$G$44-Comprehensive!$F$44</f>
        <v>0</v>
      </c>
      <c r="M44" s="73">
        <f>Comprehensive!$J$44-Comprehensive!$I$44</f>
        <v>0</v>
      </c>
      <c r="N44" s="73">
        <f>Comprehensive!$M$44-Comprehensive!$L$44</f>
        <v>0</v>
      </c>
      <c r="O44" s="73">
        <f>Comprehensive!$P$44-Comprehensive!$O$44</f>
        <v>0</v>
      </c>
      <c r="P44" s="73">
        <f>Comprehensive!$S$44-Comprehensive!$R$44</f>
        <v>0</v>
      </c>
      <c r="Q44" s="73">
        <f>Comprehensive!$V$44-Comprehensive!$U$44</f>
        <v>0</v>
      </c>
      <c r="R44" s="73">
        <f>Comprehensive!$Y$44-Comprehensive!$X$44</f>
        <v>0</v>
      </c>
      <c r="S44" s="73">
        <f>Comprehensive!$AB$44-Comprehensive!$AA$44</f>
        <v>0</v>
      </c>
      <c r="T44" s="73">
        <f>Comprehensive!$AE$44-Comprehensive!$AD$44</f>
        <v>0</v>
      </c>
      <c r="U44" s="73">
        <f>Comprehensive!$AH$44-Comprehensive!$AG$44</f>
        <v>0</v>
      </c>
      <c r="V44" s="73">
        <f>Comprehensive!$AK$44-Comprehensive!$AJ$44</f>
        <v>0</v>
      </c>
      <c r="W44" s="73">
        <f>Comprehensive!$AN$44-Comprehensive!$AM$44</f>
        <v>0</v>
      </c>
      <c r="Z44" s="73" t="e">
        <f>Comprehensive!$G$44/Comprehensive!$F$44</f>
        <v>#DIV/0!</v>
      </c>
      <c r="AA44" s="73" t="e">
        <f>Comprehensive!$J$44/Comprehensive!$I$44</f>
        <v>#DIV/0!</v>
      </c>
      <c r="AB44" s="73" t="e">
        <f>Comprehensive!$M$44/Comprehensive!$L$44</f>
        <v>#DIV/0!</v>
      </c>
      <c r="AC44" s="73" t="e">
        <f>Comprehensive!$P$44/Comprehensive!$O$44</f>
        <v>#DIV/0!</v>
      </c>
      <c r="AD44" s="73" t="e">
        <f>Comprehensive!$S$44/Comprehensive!$R$44</f>
        <v>#DIV/0!</v>
      </c>
      <c r="AE44" s="73" t="e">
        <f>Comprehensive!$V$44/Comprehensive!$U$44</f>
        <v>#DIV/0!</v>
      </c>
      <c r="AF44" s="73" t="e">
        <f>Comprehensive!$Y$44/Comprehensive!$X$44</f>
        <v>#DIV/0!</v>
      </c>
      <c r="AG44" s="73" t="e">
        <f>Comprehensive!$AB$44/Comprehensive!$AA$44</f>
        <v>#DIV/0!</v>
      </c>
      <c r="AH44" s="73" t="e">
        <f>Comprehensive!$AE$44/Comprehensive!$AD$44</f>
        <v>#DIV/0!</v>
      </c>
      <c r="AI44" s="73" t="e">
        <f>Comprehensive!$AH$44/Comprehensive!$AG$44</f>
        <v>#DIV/0!</v>
      </c>
      <c r="AJ44" s="73" t="e">
        <f>Comprehensive!$AK$44/Comprehensive!$AJ$44</f>
        <v>#DIV/0!</v>
      </c>
      <c r="AK44" s="73" t="e">
        <f>Comprehensive!$AN$44/Comprehensive!$AM$44</f>
        <v>#DIV/0!</v>
      </c>
    </row>
    <row r="49" spans="1:37" x14ac:dyDescent="0.25">
      <c r="K49" s="55" t="str">
        <f>$L$3</f>
        <v>Al Ain</v>
      </c>
      <c r="L49" s="55" t="s">
        <v>145</v>
      </c>
      <c r="M49" s="55" t="s">
        <v>146</v>
      </c>
      <c r="N49" s="55" t="s">
        <v>147</v>
      </c>
      <c r="O49" s="55" t="s">
        <v>148</v>
      </c>
      <c r="P49" s="55" t="s">
        <v>149</v>
      </c>
      <c r="Q49" s="55" t="s">
        <v>150</v>
      </c>
      <c r="R49" s="55" t="s">
        <v>151</v>
      </c>
      <c r="S49" s="55" t="s">
        <v>152</v>
      </c>
      <c r="T49" s="55" t="s">
        <v>153</v>
      </c>
      <c r="U49" s="55" t="s">
        <v>154</v>
      </c>
      <c r="V49" s="55" t="s">
        <v>155</v>
      </c>
      <c r="W49" s="55" t="s">
        <v>156</v>
      </c>
      <c r="Y49" s="55" t="str">
        <f>$L$3</f>
        <v>Al Ain</v>
      </c>
      <c r="Z49" s="55" t="s">
        <v>145</v>
      </c>
      <c r="AA49" s="55" t="s">
        <v>146</v>
      </c>
      <c r="AB49" s="55" t="s">
        <v>147</v>
      </c>
      <c r="AC49" s="55" t="s">
        <v>148</v>
      </c>
      <c r="AD49" s="55" t="s">
        <v>149</v>
      </c>
      <c r="AE49" s="55" t="s">
        <v>150</v>
      </c>
      <c r="AF49" s="55" t="s">
        <v>151</v>
      </c>
      <c r="AG49" s="55" t="s">
        <v>152</v>
      </c>
      <c r="AH49" s="55" t="s">
        <v>153</v>
      </c>
      <c r="AI49" s="55" t="s">
        <v>154</v>
      </c>
      <c r="AJ49" s="55" t="s">
        <v>155</v>
      </c>
      <c r="AK49" s="55" t="s">
        <v>156</v>
      </c>
    </row>
    <row r="50" spans="1:37" x14ac:dyDescent="0.25">
      <c r="A50" s="59">
        <f>IF(AND(Comprehensive!F50&lt;&gt;"",Comprehensive!G50&lt;&gt;"",Comprehensive!H50&lt;&gt;""),1,0)+IF(AND(Comprehensive!I50&lt;&gt;"",Comprehensive!J50&lt;&gt;"",Comprehensive!K50&lt;&gt;""),1,0)+IF(AND(Comprehensive!L50&lt;&gt;"",Comprehensive!M50&lt;&gt;"",Comprehensive!N50&lt;&gt;""),1,0)+IF(AND(Comprehensive!O50&lt;&gt;"",Comprehensive!P50&lt;&gt;"",Comprehensive!Q50&lt;&gt;""),1,0)+IF(AND(Comprehensive!R50&lt;&gt;"",Comprehensive!S50&lt;&gt;"",Comprehensive!T50&lt;&gt;""),1,0)+IF(AND(Comprehensive!U50&lt;&gt;"",Comprehensive!V50&lt;&gt;"",Comprehensive!W50&lt;&gt;""),1,0)+IF(AND(Comprehensive!X50&lt;&gt;"",Comprehensive!Y50&lt;&gt;"",Comprehensive!Z50&lt;&gt;""),1,0)+IF(AND(Comprehensive!AA50&lt;&gt;"",Comprehensive!AB50&lt;&gt;"",Comprehensive!AC50&lt;&gt;""),1,0)+IF(AND(Comprehensive!AD50&lt;&gt;"",Comprehensive!AE50&lt;&gt;"",Comprehensive!AF50&lt;&gt;""),1,0)+IF(AND(Comprehensive!AG50&lt;&gt;"",Comprehensive!AH50&lt;&gt;"",Comprehensive!AI50&lt;&gt;""),1,0)+IF(AND(Comprehensive!AJ50&lt;&gt;"",Comprehensive!AK50&lt;&gt;"",Comprehensive!AL50&lt;&gt;""),1,0)+IF(AND(Comprehensive!AM50&lt;&gt;"",Comprehensive!AN50&lt;&gt;"",Comprehensive!AO50&lt;&gt;""),1,0)</f>
        <v>0</v>
      </c>
      <c r="B50" s="60">
        <f>COUNTA(Comprehensive!F50:AO50)</f>
        <v>0</v>
      </c>
      <c r="C50" s="61" t="str">
        <f t="shared" ref="C50:C63" si="5">IF(B50/3=A50,"OK","ERROR")</f>
        <v>OK</v>
      </c>
      <c r="L50" s="73">
        <f>Comprehensive!$G$50-Comprehensive!$F$50</f>
        <v>0</v>
      </c>
      <c r="M50" s="73">
        <f>Comprehensive!$J$50-Comprehensive!$I$50</f>
        <v>0</v>
      </c>
      <c r="N50" s="73">
        <f>Comprehensive!$M$50-Comprehensive!$L$50</f>
        <v>0</v>
      </c>
      <c r="O50" s="73">
        <f>Comprehensive!$P$50-Comprehensive!$O$50</f>
        <v>0</v>
      </c>
      <c r="P50" s="73">
        <f>Comprehensive!$S$50-Comprehensive!$R$50</f>
        <v>0</v>
      </c>
      <c r="Q50" s="73">
        <f>Comprehensive!$V$50-Comprehensive!$U$50</f>
        <v>0</v>
      </c>
      <c r="R50" s="73">
        <f>Comprehensive!$Y$50-Comprehensive!$X$50</f>
        <v>0</v>
      </c>
      <c r="S50" s="73">
        <f>Comprehensive!$AB$50-Comprehensive!$AA$50</f>
        <v>0</v>
      </c>
      <c r="T50" s="73">
        <f>Comprehensive!$AE$50-Comprehensive!$AD$50</f>
        <v>0</v>
      </c>
      <c r="U50" s="73">
        <f>Comprehensive!$AH$50-Comprehensive!$AG$50</f>
        <v>0</v>
      </c>
      <c r="V50" s="73">
        <f>Comprehensive!$AK$50-Comprehensive!$AJ$50</f>
        <v>0</v>
      </c>
      <c r="W50" s="73">
        <f>Comprehensive!$AN$50-Comprehensive!$AM$50</f>
        <v>0</v>
      </c>
      <c r="Z50" s="73" t="e">
        <f>Comprehensive!$G$50/Comprehensive!$F$50</f>
        <v>#DIV/0!</v>
      </c>
      <c r="AA50" s="73" t="e">
        <f>Comprehensive!$J$50/Comprehensive!$I$50</f>
        <v>#DIV/0!</v>
      </c>
      <c r="AB50" s="73" t="e">
        <f>Comprehensive!$M$50/Comprehensive!$L$50</f>
        <v>#DIV/0!</v>
      </c>
      <c r="AC50" s="73" t="e">
        <f>Comprehensive!$P$50/Comprehensive!$O$50</f>
        <v>#DIV/0!</v>
      </c>
      <c r="AD50" s="73" t="e">
        <f>Comprehensive!$S$50/Comprehensive!$R$50</f>
        <v>#DIV/0!</v>
      </c>
      <c r="AE50" s="73" t="e">
        <f>Comprehensive!$V$50/Comprehensive!$U$50</f>
        <v>#DIV/0!</v>
      </c>
      <c r="AF50" s="73" t="e">
        <f>Comprehensive!$Y$50/Comprehensive!$X$50</f>
        <v>#DIV/0!</v>
      </c>
      <c r="AG50" s="73" t="e">
        <f>Comprehensive!$AB$50/Comprehensive!$AA$50</f>
        <v>#DIV/0!</v>
      </c>
      <c r="AH50" s="73" t="e">
        <f>Comprehensive!$AE$50/Comprehensive!$AD$50</f>
        <v>#DIV/0!</v>
      </c>
      <c r="AI50" s="73" t="e">
        <f>Comprehensive!$AH$50/Comprehensive!$AG$50</f>
        <v>#DIV/0!</v>
      </c>
      <c r="AJ50" s="73" t="e">
        <f>Comprehensive!$AK$50/Comprehensive!$AJ$50</f>
        <v>#DIV/0!</v>
      </c>
      <c r="AK50" s="73" t="e">
        <f>Comprehensive!$AN$50/Comprehensive!$AM$50</f>
        <v>#DIV/0!</v>
      </c>
    </row>
    <row r="51" spans="1:37" x14ac:dyDescent="0.25">
      <c r="A51" s="59">
        <f>IF(AND(Comprehensive!F51&lt;&gt;"",Comprehensive!G51&lt;&gt;"",Comprehensive!H51&lt;&gt;""),1,0)+IF(AND(Comprehensive!I51&lt;&gt;"",Comprehensive!J51&lt;&gt;"",Comprehensive!K51&lt;&gt;""),1,0)+IF(AND(Comprehensive!L51&lt;&gt;"",Comprehensive!M51&lt;&gt;"",Comprehensive!N51&lt;&gt;""),1,0)+IF(AND(Comprehensive!O51&lt;&gt;"",Comprehensive!P51&lt;&gt;"",Comprehensive!Q51&lt;&gt;""),1,0)+IF(AND(Comprehensive!R51&lt;&gt;"",Comprehensive!S51&lt;&gt;"",Comprehensive!T51&lt;&gt;""),1,0)+IF(AND(Comprehensive!U51&lt;&gt;"",Comprehensive!V51&lt;&gt;"",Comprehensive!W51&lt;&gt;""),1,0)+IF(AND(Comprehensive!X51&lt;&gt;"",Comprehensive!Y51&lt;&gt;"",Comprehensive!Z51&lt;&gt;""),1,0)+IF(AND(Comprehensive!AA51&lt;&gt;"",Comprehensive!AB51&lt;&gt;"",Comprehensive!AC51&lt;&gt;""),1,0)+IF(AND(Comprehensive!AD51&lt;&gt;"",Comprehensive!AE51&lt;&gt;"",Comprehensive!AF51&lt;&gt;""),1,0)+IF(AND(Comprehensive!AG51&lt;&gt;"",Comprehensive!AH51&lt;&gt;"",Comprehensive!AI51&lt;&gt;""),1,0)+IF(AND(Comprehensive!AJ51&lt;&gt;"",Comprehensive!AK51&lt;&gt;"",Comprehensive!AL51&lt;&gt;""),1,0)+IF(AND(Comprehensive!AM51&lt;&gt;"",Comprehensive!AN51&lt;&gt;"",Comprehensive!AO51&lt;&gt;""),1,0)</f>
        <v>0</v>
      </c>
      <c r="B51" s="60">
        <f>COUNTA(Comprehensive!F51:AO51)</f>
        <v>0</v>
      </c>
      <c r="C51" s="61" t="str">
        <f t="shared" si="5"/>
        <v>OK</v>
      </c>
      <c r="L51" s="73">
        <f>Comprehensive!$G$51-Comprehensive!$F$51</f>
        <v>0</v>
      </c>
      <c r="M51" s="73">
        <f>Comprehensive!$J$51-Comprehensive!$I$51</f>
        <v>0</v>
      </c>
      <c r="N51" s="73">
        <f>Comprehensive!$M$51-Comprehensive!$L$51</f>
        <v>0</v>
      </c>
      <c r="O51" s="73">
        <f>Comprehensive!$P$51-Comprehensive!$O$51</f>
        <v>0</v>
      </c>
      <c r="P51" s="73">
        <f>Comprehensive!$S$51-Comprehensive!$R$51</f>
        <v>0</v>
      </c>
      <c r="Q51" s="73">
        <f>Comprehensive!$V$51-Comprehensive!$U$51</f>
        <v>0</v>
      </c>
      <c r="R51" s="73">
        <f>Comprehensive!$Y$51-Comprehensive!$X$51</f>
        <v>0</v>
      </c>
      <c r="S51" s="73">
        <f>Comprehensive!$AB$51-Comprehensive!$AA$51</f>
        <v>0</v>
      </c>
      <c r="T51" s="73">
        <f>Comprehensive!$AE$51-Comprehensive!$AD$51</f>
        <v>0</v>
      </c>
      <c r="U51" s="73">
        <f>Comprehensive!$AH$51-Comprehensive!$AG$51</f>
        <v>0</v>
      </c>
      <c r="V51" s="73">
        <f>Comprehensive!$AK$51-Comprehensive!$AJ$51</f>
        <v>0</v>
      </c>
      <c r="W51" s="73">
        <f>Comprehensive!$AN$51-Comprehensive!$AM$51</f>
        <v>0</v>
      </c>
      <c r="Z51" s="73" t="e">
        <f>Comprehensive!$G$51/Comprehensive!$F$51</f>
        <v>#DIV/0!</v>
      </c>
      <c r="AA51" s="73" t="e">
        <f>Comprehensive!$J$51/Comprehensive!$I$51</f>
        <v>#DIV/0!</v>
      </c>
      <c r="AB51" s="73" t="e">
        <f>Comprehensive!$M$51/Comprehensive!$L$51</f>
        <v>#DIV/0!</v>
      </c>
      <c r="AC51" s="73" t="e">
        <f>Comprehensive!$P$51/Comprehensive!$O$51</f>
        <v>#DIV/0!</v>
      </c>
      <c r="AD51" s="73" t="e">
        <f>Comprehensive!$S$51/Comprehensive!$R$51</f>
        <v>#DIV/0!</v>
      </c>
      <c r="AE51" s="73" t="e">
        <f>Comprehensive!$V$51/Comprehensive!$U$51</f>
        <v>#DIV/0!</v>
      </c>
      <c r="AF51" s="73" t="e">
        <f>Comprehensive!$Y$51/Comprehensive!$X$51</f>
        <v>#DIV/0!</v>
      </c>
      <c r="AG51" s="73" t="e">
        <f>Comprehensive!$AB$51/Comprehensive!$AA$51</f>
        <v>#DIV/0!</v>
      </c>
      <c r="AH51" s="73" t="e">
        <f>Comprehensive!$AE$51/Comprehensive!$AD$51</f>
        <v>#DIV/0!</v>
      </c>
      <c r="AI51" s="73" t="e">
        <f>Comprehensive!$AH$51/Comprehensive!$AG$51</f>
        <v>#DIV/0!</v>
      </c>
      <c r="AJ51" s="73" t="e">
        <f>Comprehensive!$AK$51/Comprehensive!$AJ$51</f>
        <v>#DIV/0!</v>
      </c>
      <c r="AK51" s="73" t="e">
        <f>Comprehensive!$AN$51/Comprehensive!$AM$51</f>
        <v>#DIV/0!</v>
      </c>
    </row>
    <row r="52" spans="1:37" x14ac:dyDescent="0.25">
      <c r="A52" s="59">
        <f>IF(AND(Comprehensive!F52&lt;&gt;"",Comprehensive!G52&lt;&gt;"",Comprehensive!H52&lt;&gt;""),1,0)+IF(AND(Comprehensive!I52&lt;&gt;"",Comprehensive!J52&lt;&gt;"",Comprehensive!K52&lt;&gt;""),1,0)+IF(AND(Comprehensive!L52&lt;&gt;"",Comprehensive!M52&lt;&gt;"",Comprehensive!N52&lt;&gt;""),1,0)+IF(AND(Comprehensive!O52&lt;&gt;"",Comprehensive!P52&lt;&gt;"",Comprehensive!Q52&lt;&gt;""),1,0)+IF(AND(Comprehensive!R52&lt;&gt;"",Comprehensive!S52&lt;&gt;"",Comprehensive!T52&lt;&gt;""),1,0)+IF(AND(Comprehensive!U52&lt;&gt;"",Comprehensive!V52&lt;&gt;"",Comprehensive!W52&lt;&gt;""),1,0)+IF(AND(Comprehensive!X52&lt;&gt;"",Comprehensive!Y52&lt;&gt;"",Comprehensive!Z52&lt;&gt;""),1,0)+IF(AND(Comprehensive!AA52&lt;&gt;"",Comprehensive!AB52&lt;&gt;"",Comprehensive!AC52&lt;&gt;""),1,0)+IF(AND(Comprehensive!AD52&lt;&gt;"",Comprehensive!AE52&lt;&gt;"",Comprehensive!AF52&lt;&gt;""),1,0)+IF(AND(Comprehensive!AG52&lt;&gt;"",Comprehensive!AH52&lt;&gt;"",Comprehensive!AI52&lt;&gt;""),1,0)+IF(AND(Comprehensive!AJ52&lt;&gt;"",Comprehensive!AK52&lt;&gt;"",Comprehensive!AL52&lt;&gt;""),1,0)+IF(AND(Comprehensive!AM52&lt;&gt;"",Comprehensive!AN52&lt;&gt;"",Comprehensive!AO52&lt;&gt;""),1,0)</f>
        <v>0</v>
      </c>
      <c r="B52" s="60">
        <f>COUNTA(Comprehensive!F52:AO52)</f>
        <v>0</v>
      </c>
      <c r="C52" s="61" t="str">
        <f t="shared" si="5"/>
        <v>OK</v>
      </c>
      <c r="L52" s="73">
        <f>Comprehensive!$G$52-Comprehensive!$F$52</f>
        <v>0</v>
      </c>
      <c r="M52" s="73">
        <f>Comprehensive!$J$52-Comprehensive!$I$52</f>
        <v>0</v>
      </c>
      <c r="N52" s="73">
        <f>Comprehensive!$M$52-Comprehensive!$L$52</f>
        <v>0</v>
      </c>
      <c r="O52" s="73">
        <f>Comprehensive!$P$52-Comprehensive!$O$52</f>
        <v>0</v>
      </c>
      <c r="P52" s="73">
        <f>Comprehensive!$S$52-Comprehensive!$R$52</f>
        <v>0</v>
      </c>
      <c r="Q52" s="73">
        <f>Comprehensive!$V$52-Comprehensive!$U$52</f>
        <v>0</v>
      </c>
      <c r="R52" s="73">
        <f>Comprehensive!$Y$52-Comprehensive!$X$52</f>
        <v>0</v>
      </c>
      <c r="S52" s="73">
        <f>Comprehensive!$AB$52-Comprehensive!$AA$52</f>
        <v>0</v>
      </c>
      <c r="T52" s="73">
        <f>Comprehensive!$AE$52-Comprehensive!$AD$52</f>
        <v>0</v>
      </c>
      <c r="U52" s="73">
        <f>Comprehensive!$AH$52-Comprehensive!$AG$52</f>
        <v>0</v>
      </c>
      <c r="V52" s="73">
        <f>Comprehensive!$AK$52-Comprehensive!$AJ$52</f>
        <v>0</v>
      </c>
      <c r="W52" s="73">
        <f>Comprehensive!$AN$52-Comprehensive!$AM$52</f>
        <v>0</v>
      </c>
      <c r="Z52" s="73" t="e">
        <f>Comprehensive!$G$52/Comprehensive!$F$52</f>
        <v>#DIV/0!</v>
      </c>
      <c r="AA52" s="73" t="e">
        <f>Comprehensive!$J$52/Comprehensive!$I$52</f>
        <v>#DIV/0!</v>
      </c>
      <c r="AB52" s="73" t="e">
        <f>Comprehensive!$M$52/Comprehensive!$L$52</f>
        <v>#DIV/0!</v>
      </c>
      <c r="AC52" s="73" t="e">
        <f>Comprehensive!$P$52/Comprehensive!$O$52</f>
        <v>#DIV/0!</v>
      </c>
      <c r="AD52" s="73" t="e">
        <f>Comprehensive!$S$52/Comprehensive!$R$52</f>
        <v>#DIV/0!</v>
      </c>
      <c r="AE52" s="73" t="e">
        <f>Comprehensive!$V$52/Comprehensive!$U$52</f>
        <v>#DIV/0!</v>
      </c>
      <c r="AF52" s="73" t="e">
        <f>Comprehensive!$Y$52/Comprehensive!$X$52</f>
        <v>#DIV/0!</v>
      </c>
      <c r="AG52" s="73" t="e">
        <f>Comprehensive!$AB$52/Comprehensive!$AA$52</f>
        <v>#DIV/0!</v>
      </c>
      <c r="AH52" s="73" t="e">
        <f>Comprehensive!$AE$52/Comprehensive!$AD$52</f>
        <v>#DIV/0!</v>
      </c>
      <c r="AI52" s="73" t="e">
        <f>Comprehensive!$AH$52/Comprehensive!$AG$52</f>
        <v>#DIV/0!</v>
      </c>
      <c r="AJ52" s="73" t="e">
        <f>Comprehensive!$AK$52/Comprehensive!$AJ$52</f>
        <v>#DIV/0!</v>
      </c>
      <c r="AK52" s="73" t="e">
        <f>Comprehensive!$AN$52/Comprehensive!$AM$52</f>
        <v>#DIV/0!</v>
      </c>
    </row>
    <row r="53" spans="1:37" x14ac:dyDescent="0.25">
      <c r="A53" s="59">
        <f>IF(AND(Comprehensive!F53&lt;&gt;"",Comprehensive!G53&lt;&gt;"",Comprehensive!H53&lt;&gt;""),1,0)+IF(AND(Comprehensive!I53&lt;&gt;"",Comprehensive!J53&lt;&gt;"",Comprehensive!K53&lt;&gt;""),1,0)+IF(AND(Comprehensive!L53&lt;&gt;"",Comprehensive!M53&lt;&gt;"",Comprehensive!N53&lt;&gt;""),1,0)+IF(AND(Comprehensive!O53&lt;&gt;"",Comprehensive!P53&lt;&gt;"",Comprehensive!Q53&lt;&gt;""),1,0)+IF(AND(Comprehensive!R53&lt;&gt;"",Comprehensive!S53&lt;&gt;"",Comprehensive!T53&lt;&gt;""),1,0)+IF(AND(Comprehensive!U53&lt;&gt;"",Comprehensive!V53&lt;&gt;"",Comprehensive!W53&lt;&gt;""),1,0)+IF(AND(Comprehensive!X53&lt;&gt;"",Comprehensive!Y53&lt;&gt;"",Comprehensive!Z53&lt;&gt;""),1,0)+IF(AND(Comprehensive!AA53&lt;&gt;"",Comprehensive!AB53&lt;&gt;"",Comprehensive!AC53&lt;&gt;""),1,0)+IF(AND(Comprehensive!AD53&lt;&gt;"",Comprehensive!AE53&lt;&gt;"",Comprehensive!AF53&lt;&gt;""),1,0)+IF(AND(Comprehensive!AG53&lt;&gt;"",Comprehensive!AH53&lt;&gt;"",Comprehensive!AI53&lt;&gt;""),1,0)+IF(AND(Comprehensive!AJ53&lt;&gt;"",Comprehensive!AK53&lt;&gt;"",Comprehensive!AL53&lt;&gt;""),1,0)+IF(AND(Comprehensive!AM53&lt;&gt;"",Comprehensive!AN53&lt;&gt;"",Comprehensive!AO53&lt;&gt;""),1,0)</f>
        <v>0</v>
      </c>
      <c r="B53" s="60">
        <f>COUNTA(Comprehensive!F53:AO53)</f>
        <v>0</v>
      </c>
      <c r="C53" s="61" t="str">
        <f t="shared" si="5"/>
        <v>OK</v>
      </c>
      <c r="L53" s="73">
        <f>Comprehensive!$G$53-Comprehensive!$F$53</f>
        <v>0</v>
      </c>
      <c r="M53" s="73">
        <f>Comprehensive!$J$53-Comprehensive!$I$53</f>
        <v>0</v>
      </c>
      <c r="N53" s="73">
        <f>Comprehensive!$M$53-Comprehensive!$L$53</f>
        <v>0</v>
      </c>
      <c r="O53" s="73">
        <f>Comprehensive!$P$53-Comprehensive!$O$53</f>
        <v>0</v>
      </c>
      <c r="P53" s="73">
        <f>Comprehensive!$S$53-Comprehensive!$R$53</f>
        <v>0</v>
      </c>
      <c r="Q53" s="73">
        <f>Comprehensive!$V$53-Comprehensive!$U$53</f>
        <v>0</v>
      </c>
      <c r="R53" s="73">
        <f>Comprehensive!$Y$53-Comprehensive!$X$53</f>
        <v>0</v>
      </c>
      <c r="S53" s="73">
        <f>Comprehensive!$AB$53-Comprehensive!$AA$53</f>
        <v>0</v>
      </c>
      <c r="T53" s="73">
        <f>Comprehensive!$AE$53-Comprehensive!$AD$53</f>
        <v>0</v>
      </c>
      <c r="U53" s="73">
        <f>Comprehensive!$AH$53-Comprehensive!$AG$53</f>
        <v>0</v>
      </c>
      <c r="V53" s="73">
        <f>Comprehensive!$AK$53-Comprehensive!$AJ$53</f>
        <v>0</v>
      </c>
      <c r="W53" s="73">
        <f>Comprehensive!$AN$53-Comprehensive!$AM$53</f>
        <v>0</v>
      </c>
      <c r="Z53" s="73" t="e">
        <f>Comprehensive!$G$53/Comprehensive!$F$53</f>
        <v>#DIV/0!</v>
      </c>
      <c r="AA53" s="73" t="e">
        <f>Comprehensive!$J$53/Comprehensive!$I$53</f>
        <v>#DIV/0!</v>
      </c>
      <c r="AB53" s="73" t="e">
        <f>Comprehensive!$M$53/Comprehensive!$L$53</f>
        <v>#DIV/0!</v>
      </c>
      <c r="AC53" s="73" t="e">
        <f>Comprehensive!$P$53/Comprehensive!$O$53</f>
        <v>#DIV/0!</v>
      </c>
      <c r="AD53" s="73" t="e">
        <f>Comprehensive!$S$53/Comprehensive!$R$53</f>
        <v>#DIV/0!</v>
      </c>
      <c r="AE53" s="73" t="e">
        <f>Comprehensive!$V$53/Comprehensive!$U$53</f>
        <v>#DIV/0!</v>
      </c>
      <c r="AF53" s="73" t="e">
        <f>Comprehensive!$Y$53/Comprehensive!$X$53</f>
        <v>#DIV/0!</v>
      </c>
      <c r="AG53" s="73" t="e">
        <f>Comprehensive!$AB$53/Comprehensive!$AA$53</f>
        <v>#DIV/0!</v>
      </c>
      <c r="AH53" s="73" t="e">
        <f>Comprehensive!$AE$53/Comprehensive!$AD$53</f>
        <v>#DIV/0!</v>
      </c>
      <c r="AI53" s="73" t="e">
        <f>Comprehensive!$AH$53/Comprehensive!$AG$53</f>
        <v>#DIV/0!</v>
      </c>
      <c r="AJ53" s="73" t="e">
        <f>Comprehensive!$AK$53/Comprehensive!$AJ$53</f>
        <v>#DIV/0!</v>
      </c>
      <c r="AK53" s="73" t="e">
        <f>Comprehensive!$AN$53/Comprehensive!$AM$53</f>
        <v>#DIV/0!</v>
      </c>
    </row>
    <row r="54" spans="1:37" x14ac:dyDescent="0.25">
      <c r="A54" s="59">
        <f>IF(AND(Comprehensive!F54&lt;&gt;"",Comprehensive!G54&lt;&gt;"",Comprehensive!H54&lt;&gt;""),1,0)+IF(AND(Comprehensive!I54&lt;&gt;"",Comprehensive!J54&lt;&gt;"",Comprehensive!K54&lt;&gt;""),1,0)+IF(AND(Comprehensive!L54&lt;&gt;"",Comprehensive!M54&lt;&gt;"",Comprehensive!N54&lt;&gt;""),1,0)+IF(AND(Comprehensive!O54&lt;&gt;"",Comprehensive!P54&lt;&gt;"",Comprehensive!Q54&lt;&gt;""),1,0)+IF(AND(Comprehensive!R54&lt;&gt;"",Comprehensive!S54&lt;&gt;"",Comprehensive!T54&lt;&gt;""),1,0)+IF(AND(Comprehensive!U54&lt;&gt;"",Comprehensive!V54&lt;&gt;"",Comprehensive!W54&lt;&gt;""),1,0)+IF(AND(Comprehensive!X54&lt;&gt;"",Comprehensive!Y54&lt;&gt;"",Comprehensive!Z54&lt;&gt;""),1,0)+IF(AND(Comprehensive!AA54&lt;&gt;"",Comprehensive!AB54&lt;&gt;"",Comprehensive!AC54&lt;&gt;""),1,0)+IF(AND(Comprehensive!AD54&lt;&gt;"",Comprehensive!AE54&lt;&gt;"",Comprehensive!AF54&lt;&gt;""),1,0)+IF(AND(Comprehensive!AG54&lt;&gt;"",Comprehensive!AH54&lt;&gt;"",Comprehensive!AI54&lt;&gt;""),1,0)+IF(AND(Comprehensive!AJ54&lt;&gt;"",Comprehensive!AK54&lt;&gt;"",Comprehensive!AL54&lt;&gt;""),1,0)+IF(AND(Comprehensive!AM54&lt;&gt;"",Comprehensive!AN54&lt;&gt;"",Comprehensive!AO54&lt;&gt;""),1,0)</f>
        <v>0</v>
      </c>
      <c r="B54" s="60">
        <f>COUNTA(Comprehensive!F54:AO54)</f>
        <v>0</v>
      </c>
      <c r="C54" s="61" t="str">
        <f t="shared" si="5"/>
        <v>OK</v>
      </c>
      <c r="L54" s="73">
        <f>Comprehensive!$G$54-Comprehensive!$F$54</f>
        <v>0</v>
      </c>
      <c r="M54" s="73">
        <f>Comprehensive!$J$54-Comprehensive!$I$54</f>
        <v>0</v>
      </c>
      <c r="N54" s="73">
        <f>Comprehensive!$M$54-Comprehensive!$L$54</f>
        <v>0</v>
      </c>
      <c r="O54" s="73">
        <f>Comprehensive!$P$54-Comprehensive!$O$54</f>
        <v>0</v>
      </c>
      <c r="P54" s="73">
        <f>Comprehensive!$S$54-Comprehensive!$R$54</f>
        <v>0</v>
      </c>
      <c r="Q54" s="73">
        <f>Comprehensive!$V$54-Comprehensive!$U$54</f>
        <v>0</v>
      </c>
      <c r="R54" s="73">
        <f>Comprehensive!$Y$54-Comprehensive!$X$54</f>
        <v>0</v>
      </c>
      <c r="S54" s="73">
        <f>Comprehensive!$AB$54-Comprehensive!$AA$54</f>
        <v>0</v>
      </c>
      <c r="T54" s="73">
        <f>Comprehensive!$AE$54-Comprehensive!$AD$54</f>
        <v>0</v>
      </c>
      <c r="U54" s="73">
        <f>Comprehensive!$AH$54-Comprehensive!$AG$54</f>
        <v>0</v>
      </c>
      <c r="V54" s="73">
        <f>Comprehensive!$AK$54-Comprehensive!$AJ$54</f>
        <v>0</v>
      </c>
      <c r="W54" s="73">
        <f>Comprehensive!$AN$54-Comprehensive!$AM$54</f>
        <v>0</v>
      </c>
      <c r="Z54" s="73" t="e">
        <f>Comprehensive!$G$54/Comprehensive!$F$54</f>
        <v>#DIV/0!</v>
      </c>
      <c r="AA54" s="73" t="e">
        <f>Comprehensive!$J$54/Comprehensive!$I$54</f>
        <v>#DIV/0!</v>
      </c>
      <c r="AB54" s="73" t="e">
        <f>Comprehensive!$M$54/Comprehensive!$L$54</f>
        <v>#DIV/0!</v>
      </c>
      <c r="AC54" s="73" t="e">
        <f>Comprehensive!$P$54/Comprehensive!$O$54</f>
        <v>#DIV/0!</v>
      </c>
      <c r="AD54" s="73" t="e">
        <f>Comprehensive!$S$54/Comprehensive!$R$54</f>
        <v>#DIV/0!</v>
      </c>
      <c r="AE54" s="73" t="e">
        <f>Comprehensive!$V$54/Comprehensive!$U$54</f>
        <v>#DIV/0!</v>
      </c>
      <c r="AF54" s="73" t="e">
        <f>Comprehensive!$Y$54/Comprehensive!$X$54</f>
        <v>#DIV/0!</v>
      </c>
      <c r="AG54" s="73" t="e">
        <f>Comprehensive!$AB$54/Comprehensive!$AA$54</f>
        <v>#DIV/0!</v>
      </c>
      <c r="AH54" s="73" t="e">
        <f>Comprehensive!$AE$54/Comprehensive!$AD$54</f>
        <v>#DIV/0!</v>
      </c>
      <c r="AI54" s="73" t="e">
        <f>Comprehensive!$AH$54/Comprehensive!$AG$54</f>
        <v>#DIV/0!</v>
      </c>
      <c r="AJ54" s="73" t="e">
        <f>Comprehensive!$AK$54/Comprehensive!$AJ$54</f>
        <v>#DIV/0!</v>
      </c>
      <c r="AK54" s="73" t="e">
        <f>Comprehensive!$AN$54/Comprehensive!$AM$54</f>
        <v>#DIV/0!</v>
      </c>
    </row>
    <row r="55" spans="1:37" x14ac:dyDescent="0.25">
      <c r="A55" s="59">
        <f>IF(AND(Comprehensive!F55&lt;&gt;"",Comprehensive!G55&lt;&gt;"",Comprehensive!H55&lt;&gt;""),1,0)+IF(AND(Comprehensive!I55&lt;&gt;"",Comprehensive!J55&lt;&gt;"",Comprehensive!K55&lt;&gt;""),1,0)+IF(AND(Comprehensive!L55&lt;&gt;"",Comprehensive!M55&lt;&gt;"",Comprehensive!N55&lt;&gt;""),1,0)+IF(AND(Comprehensive!O55&lt;&gt;"",Comprehensive!P55&lt;&gt;"",Comprehensive!Q55&lt;&gt;""),1,0)+IF(AND(Comprehensive!R55&lt;&gt;"",Comprehensive!S55&lt;&gt;"",Comprehensive!T55&lt;&gt;""),1,0)+IF(AND(Comprehensive!U55&lt;&gt;"",Comprehensive!V55&lt;&gt;"",Comprehensive!W55&lt;&gt;""),1,0)+IF(AND(Comprehensive!X55&lt;&gt;"",Comprehensive!Y55&lt;&gt;"",Comprehensive!Z55&lt;&gt;""),1,0)+IF(AND(Comprehensive!AA55&lt;&gt;"",Comprehensive!AB55&lt;&gt;"",Comprehensive!AC55&lt;&gt;""),1,0)+IF(AND(Comprehensive!AD55&lt;&gt;"",Comprehensive!AE55&lt;&gt;"",Comprehensive!AF55&lt;&gt;""),1,0)+IF(AND(Comprehensive!AG55&lt;&gt;"",Comprehensive!AH55&lt;&gt;"",Comprehensive!AI55&lt;&gt;""),1,0)+IF(AND(Comprehensive!AJ55&lt;&gt;"",Comprehensive!AK55&lt;&gt;"",Comprehensive!AL55&lt;&gt;""),1,0)+IF(AND(Comprehensive!AM55&lt;&gt;"",Comprehensive!AN55&lt;&gt;"",Comprehensive!AO55&lt;&gt;""),1,0)</f>
        <v>0</v>
      </c>
      <c r="B55" s="60">
        <f>COUNTA(Comprehensive!F55:AO55)</f>
        <v>0</v>
      </c>
      <c r="C55" s="61" t="str">
        <f t="shared" si="5"/>
        <v>OK</v>
      </c>
      <c r="G55" s="49">
        <f>IF(AND(TPL!F55&lt;&gt;"",TPL!U55&lt;&gt;""),1,0)+IF(AND(TPL!G55&lt;&gt;"",TPL!V55&lt;&gt;""),1,0)+IF(AND(TPL!H55&lt;&gt;"",TPL!W55&lt;&gt;""),1,0)+IF(AND(TPL!I55&lt;&gt;"",TPL!X55&lt;&gt;""),1,0)+IF(AND(TPL!J55&lt;&gt;"",TPL!Y55&lt;&gt;""),1,0)+IF(AND(TPL!K55&lt;&gt;"",TPL!Z55&lt;&gt;""),1,0)+IF(AND(TPL!L55&lt;&gt;"",TPL!AA55&lt;&gt;""),1,0)+IF(AND(TPL!M55&lt;&gt;"",TPL!AB55&lt;&gt;""),1,0)+IF(AND(TPL!N55&lt;&gt;"",TPL!AC55&lt;&gt;""),1,0)+IF(AND(TPL!O55&lt;&gt;"",TPL!AD55&lt;&gt;""),1,0)+IF(AND(TPL!P55&lt;&gt;"",TPL!AE55&lt;&gt;""),1,0)+IF(AND(TPL!Q55&lt;&gt;"",TPL!AF55&lt;&gt;""),1,0)</f>
        <v>0</v>
      </c>
      <c r="H55" s="65">
        <f>COUNTA(TPL!F55:Q55)+COUNTA(TPL!U55:AF55)</f>
        <v>0</v>
      </c>
      <c r="I55" s="51" t="str">
        <f t="shared" ref="I55:I95" si="6">IF(H55/2=G55,"OK","ERROR")</f>
        <v>OK</v>
      </c>
      <c r="L55" s="73">
        <f>Comprehensive!$G$55-Comprehensive!$F$55</f>
        <v>0</v>
      </c>
      <c r="M55" s="73">
        <f>Comprehensive!$J$55-Comprehensive!$I$55</f>
        <v>0</v>
      </c>
      <c r="N55" s="73">
        <f>Comprehensive!$M$55-Comprehensive!$L$55</f>
        <v>0</v>
      </c>
      <c r="O55" s="73">
        <f>Comprehensive!$P$55-Comprehensive!$O$55</f>
        <v>0</v>
      </c>
      <c r="P55" s="73">
        <f>Comprehensive!$S$55-Comprehensive!$R$55</f>
        <v>0</v>
      </c>
      <c r="Q55" s="73">
        <f>Comprehensive!$V$55-Comprehensive!$U$55</f>
        <v>0</v>
      </c>
      <c r="R55" s="73">
        <f>Comprehensive!$Y$55-Comprehensive!$X$55</f>
        <v>0</v>
      </c>
      <c r="S55" s="73">
        <f>Comprehensive!$AB$55-Comprehensive!$AA$55</f>
        <v>0</v>
      </c>
      <c r="T55" s="73">
        <f>Comprehensive!$AE$55-Comprehensive!$AD$55</f>
        <v>0</v>
      </c>
      <c r="U55" s="73">
        <f>Comprehensive!$AH$55-Comprehensive!$AG$55</f>
        <v>0</v>
      </c>
      <c r="V55" s="73">
        <f>Comprehensive!$AK$55-Comprehensive!$AJ$55</f>
        <v>0</v>
      </c>
      <c r="W55" s="73">
        <f>Comprehensive!$AN$55-Comprehensive!$AM$55</f>
        <v>0</v>
      </c>
      <c r="Z55" s="73" t="e">
        <f>Comprehensive!$G$55/Comprehensive!$F$55</f>
        <v>#DIV/0!</v>
      </c>
      <c r="AA55" s="73" t="e">
        <f>Comprehensive!$J$55/Comprehensive!$I$55</f>
        <v>#DIV/0!</v>
      </c>
      <c r="AB55" s="73" t="e">
        <f>Comprehensive!$M$55/Comprehensive!$L$55</f>
        <v>#DIV/0!</v>
      </c>
      <c r="AC55" s="73" t="e">
        <f>Comprehensive!$P$55/Comprehensive!$O$55</f>
        <v>#DIV/0!</v>
      </c>
      <c r="AD55" s="73" t="e">
        <f>Comprehensive!$S$55/Comprehensive!$R$55</f>
        <v>#DIV/0!</v>
      </c>
      <c r="AE55" s="73" t="e">
        <f>Comprehensive!$V$55/Comprehensive!$U$55</f>
        <v>#DIV/0!</v>
      </c>
      <c r="AF55" s="73" t="e">
        <f>Comprehensive!$Y$55/Comprehensive!$X$55</f>
        <v>#DIV/0!</v>
      </c>
      <c r="AG55" s="73" t="e">
        <f>Comprehensive!$AB$55/Comprehensive!$AA$55</f>
        <v>#DIV/0!</v>
      </c>
      <c r="AH55" s="73" t="e">
        <f>Comprehensive!$AE$55/Comprehensive!$AD$55</f>
        <v>#DIV/0!</v>
      </c>
      <c r="AI55" s="73" t="e">
        <f>Comprehensive!$AH$55/Comprehensive!$AG$55</f>
        <v>#DIV/0!</v>
      </c>
      <c r="AJ55" s="73" t="e">
        <f>Comprehensive!$AK$55/Comprehensive!$AJ$55</f>
        <v>#DIV/0!</v>
      </c>
      <c r="AK55" s="73" t="e">
        <f>Comprehensive!$AN$55/Comprehensive!$AM$55</f>
        <v>#DIV/0!</v>
      </c>
    </row>
    <row r="56" spans="1:37" x14ac:dyDescent="0.25">
      <c r="A56" s="59">
        <f>IF(AND(Comprehensive!F56&lt;&gt;"",Comprehensive!G56&lt;&gt;"",Comprehensive!H56&lt;&gt;""),1,0)+IF(AND(Comprehensive!I56&lt;&gt;"",Comprehensive!J56&lt;&gt;"",Comprehensive!K56&lt;&gt;""),1,0)+IF(AND(Comprehensive!L56&lt;&gt;"",Comprehensive!M56&lt;&gt;"",Comprehensive!N56&lt;&gt;""),1,0)+IF(AND(Comprehensive!O56&lt;&gt;"",Comprehensive!P56&lt;&gt;"",Comprehensive!Q56&lt;&gt;""),1,0)+IF(AND(Comprehensive!R56&lt;&gt;"",Comprehensive!S56&lt;&gt;"",Comprehensive!T56&lt;&gt;""),1,0)+IF(AND(Comprehensive!U56&lt;&gt;"",Comprehensive!V56&lt;&gt;"",Comprehensive!W56&lt;&gt;""),1,0)+IF(AND(Comprehensive!X56&lt;&gt;"",Comprehensive!Y56&lt;&gt;"",Comprehensive!Z56&lt;&gt;""),1,0)+IF(AND(Comprehensive!AA56&lt;&gt;"",Comprehensive!AB56&lt;&gt;"",Comprehensive!AC56&lt;&gt;""),1,0)+IF(AND(Comprehensive!AD56&lt;&gt;"",Comprehensive!AE56&lt;&gt;"",Comprehensive!AF56&lt;&gt;""),1,0)+IF(AND(Comprehensive!AG56&lt;&gt;"",Comprehensive!AH56&lt;&gt;"",Comprehensive!AI56&lt;&gt;""),1,0)+IF(AND(Comprehensive!AJ56&lt;&gt;"",Comprehensive!AK56&lt;&gt;"",Comprehensive!AL56&lt;&gt;""),1,0)+IF(AND(Comprehensive!AM56&lt;&gt;"",Comprehensive!AN56&lt;&gt;"",Comprehensive!AO56&lt;&gt;""),1,0)</f>
        <v>0</v>
      </c>
      <c r="B56" s="60">
        <f>COUNTA(Comprehensive!F56:AO56)</f>
        <v>0</v>
      </c>
      <c r="C56" s="61" t="str">
        <f t="shared" si="5"/>
        <v>OK</v>
      </c>
      <c r="G56" s="49">
        <f>IF(AND(TPL!F56&lt;&gt;"",TPL!U56&lt;&gt;""),1,0)+IF(AND(TPL!G56&lt;&gt;"",TPL!V56&lt;&gt;""),1,0)+IF(AND(TPL!H56&lt;&gt;"",TPL!W56&lt;&gt;""),1,0)+IF(AND(TPL!I56&lt;&gt;"",TPL!X56&lt;&gt;""),1,0)+IF(AND(TPL!J56&lt;&gt;"",TPL!Y56&lt;&gt;""),1,0)+IF(AND(TPL!K56&lt;&gt;"",TPL!Z56&lt;&gt;""),1,0)+IF(AND(TPL!L56&lt;&gt;"",TPL!AA56&lt;&gt;""),1,0)+IF(AND(TPL!M56&lt;&gt;"",TPL!AB56&lt;&gt;""),1,0)+IF(AND(TPL!N56&lt;&gt;"",TPL!AC56&lt;&gt;""),1,0)+IF(AND(TPL!O56&lt;&gt;"",TPL!AD56&lt;&gt;""),1,0)+IF(AND(TPL!P56&lt;&gt;"",TPL!AE56&lt;&gt;""),1,0)+IF(AND(TPL!Q56&lt;&gt;"",TPL!AF56&lt;&gt;""),1,0)</f>
        <v>0</v>
      </c>
      <c r="H56" s="65">
        <f>COUNTA(TPL!F56:Q56)+COUNTA(TPL!U56:AF56)</f>
        <v>0</v>
      </c>
      <c r="I56" s="51" t="str">
        <f t="shared" si="6"/>
        <v>OK</v>
      </c>
      <c r="L56" s="73">
        <f>Comprehensive!$G$56-Comprehensive!$F$56</f>
        <v>0</v>
      </c>
      <c r="M56" s="73">
        <f>Comprehensive!$J$56-Comprehensive!$I$56</f>
        <v>0</v>
      </c>
      <c r="N56" s="73">
        <f>Comprehensive!$M$56-Comprehensive!$L$56</f>
        <v>0</v>
      </c>
      <c r="O56" s="73">
        <f>Comprehensive!$P$56-Comprehensive!$O$56</f>
        <v>0</v>
      </c>
      <c r="P56" s="73">
        <f>Comprehensive!$S$56-Comprehensive!$R$56</f>
        <v>0</v>
      </c>
      <c r="Q56" s="73">
        <f>Comprehensive!$V$56-Comprehensive!$U$56</f>
        <v>0</v>
      </c>
      <c r="R56" s="73">
        <f>Comprehensive!$Y$56-Comprehensive!$X$56</f>
        <v>0</v>
      </c>
      <c r="S56" s="73">
        <f>Comprehensive!$AB$56-Comprehensive!$AA$56</f>
        <v>0</v>
      </c>
      <c r="T56" s="73">
        <f>Comprehensive!$AE$56-Comprehensive!$AD$56</f>
        <v>0</v>
      </c>
      <c r="U56" s="73">
        <f>Comprehensive!$AH$56-Comprehensive!$AG$56</f>
        <v>0</v>
      </c>
      <c r="V56" s="73">
        <f>Comprehensive!$AK$56-Comprehensive!$AJ$56</f>
        <v>0</v>
      </c>
      <c r="W56" s="73">
        <f>Comprehensive!$AN$56-Comprehensive!$AM$56</f>
        <v>0</v>
      </c>
      <c r="Z56" s="73" t="e">
        <f>Comprehensive!$G$56/Comprehensive!$F$56</f>
        <v>#DIV/0!</v>
      </c>
      <c r="AA56" s="73" t="e">
        <f>Comprehensive!$J$56/Comprehensive!$I$56</f>
        <v>#DIV/0!</v>
      </c>
      <c r="AB56" s="73" t="e">
        <f>Comprehensive!$M$56/Comprehensive!$L$56</f>
        <v>#DIV/0!</v>
      </c>
      <c r="AC56" s="73" t="e">
        <f>Comprehensive!$P$56/Comprehensive!$O$56</f>
        <v>#DIV/0!</v>
      </c>
      <c r="AD56" s="73" t="e">
        <f>Comprehensive!$S$56/Comprehensive!$R$56</f>
        <v>#DIV/0!</v>
      </c>
      <c r="AE56" s="73" t="e">
        <f>Comprehensive!$V$56/Comprehensive!$U$56</f>
        <v>#DIV/0!</v>
      </c>
      <c r="AF56" s="73" t="e">
        <f>Comprehensive!$Y$56/Comprehensive!$X$56</f>
        <v>#DIV/0!</v>
      </c>
      <c r="AG56" s="73" t="e">
        <f>Comprehensive!$AB$56/Comprehensive!$AA$56</f>
        <v>#DIV/0!</v>
      </c>
      <c r="AH56" s="73" t="e">
        <f>Comprehensive!$AE$56/Comprehensive!$AD$56</f>
        <v>#DIV/0!</v>
      </c>
      <c r="AI56" s="73" t="e">
        <f>Comprehensive!$AH$56/Comprehensive!$AG$56</f>
        <v>#DIV/0!</v>
      </c>
      <c r="AJ56" s="73" t="e">
        <f>Comprehensive!$AK$56/Comprehensive!$AJ$56</f>
        <v>#DIV/0!</v>
      </c>
      <c r="AK56" s="73" t="e">
        <f>Comprehensive!$AN$56/Comprehensive!$AM$56</f>
        <v>#DIV/0!</v>
      </c>
    </row>
    <row r="57" spans="1:37" x14ac:dyDescent="0.25">
      <c r="A57" s="59">
        <f>IF(AND(Comprehensive!F57&lt;&gt;"",Comprehensive!G57&lt;&gt;"",Comprehensive!H57&lt;&gt;""),1,0)+IF(AND(Comprehensive!I57&lt;&gt;"",Comprehensive!J57&lt;&gt;"",Comprehensive!K57&lt;&gt;""),1,0)+IF(AND(Comprehensive!L57&lt;&gt;"",Comprehensive!M57&lt;&gt;"",Comprehensive!N57&lt;&gt;""),1,0)+IF(AND(Comprehensive!O57&lt;&gt;"",Comprehensive!P57&lt;&gt;"",Comprehensive!Q57&lt;&gt;""),1,0)+IF(AND(Comprehensive!R57&lt;&gt;"",Comprehensive!S57&lt;&gt;"",Comprehensive!T57&lt;&gt;""),1,0)+IF(AND(Comprehensive!U57&lt;&gt;"",Comprehensive!V57&lt;&gt;"",Comprehensive!W57&lt;&gt;""),1,0)+IF(AND(Comprehensive!X57&lt;&gt;"",Comprehensive!Y57&lt;&gt;"",Comprehensive!Z57&lt;&gt;""),1,0)+IF(AND(Comprehensive!AA57&lt;&gt;"",Comprehensive!AB57&lt;&gt;"",Comprehensive!AC57&lt;&gt;""),1,0)+IF(AND(Comprehensive!AD57&lt;&gt;"",Comprehensive!AE57&lt;&gt;"",Comprehensive!AF57&lt;&gt;""),1,0)+IF(AND(Comprehensive!AG57&lt;&gt;"",Comprehensive!AH57&lt;&gt;"",Comprehensive!AI57&lt;&gt;""),1,0)+IF(AND(Comprehensive!AJ57&lt;&gt;"",Comprehensive!AK57&lt;&gt;"",Comprehensive!AL57&lt;&gt;""),1,0)+IF(AND(Comprehensive!AM57&lt;&gt;"",Comprehensive!AN57&lt;&gt;"",Comprehensive!AO57&lt;&gt;""),1,0)</f>
        <v>0</v>
      </c>
      <c r="B57" s="60">
        <f>COUNTA(Comprehensive!F57:AO57)</f>
        <v>0</v>
      </c>
      <c r="C57" s="61" t="str">
        <f t="shared" si="5"/>
        <v>OK</v>
      </c>
      <c r="G57" s="49">
        <f>IF(AND(TPL!F57&lt;&gt;"",TPL!U57&lt;&gt;""),1,0)+IF(AND(TPL!G57&lt;&gt;"",TPL!V57&lt;&gt;""),1,0)+IF(AND(TPL!H57&lt;&gt;"",TPL!W57&lt;&gt;""),1,0)+IF(AND(TPL!I57&lt;&gt;"",TPL!X57&lt;&gt;""),1,0)+IF(AND(TPL!J57&lt;&gt;"",TPL!Y57&lt;&gt;""),1,0)+IF(AND(TPL!K57&lt;&gt;"",TPL!Z57&lt;&gt;""),1,0)+IF(AND(TPL!L57&lt;&gt;"",TPL!AA57&lt;&gt;""),1,0)+IF(AND(TPL!M57&lt;&gt;"",TPL!AB57&lt;&gt;""),1,0)+IF(AND(TPL!N57&lt;&gt;"",TPL!AC57&lt;&gt;""),1,0)+IF(AND(TPL!O57&lt;&gt;"",TPL!AD57&lt;&gt;""),1,0)+IF(AND(TPL!P57&lt;&gt;"",TPL!AE57&lt;&gt;""),1,0)+IF(AND(TPL!Q57&lt;&gt;"",TPL!AF57&lt;&gt;""),1,0)</f>
        <v>0</v>
      </c>
      <c r="H57" s="65">
        <f>COUNTA(TPL!F57:Q57)+COUNTA(TPL!U57:AF57)</f>
        <v>0</v>
      </c>
      <c r="I57" s="51" t="str">
        <f t="shared" si="6"/>
        <v>OK</v>
      </c>
      <c r="L57" s="73">
        <f>Comprehensive!$G$57-Comprehensive!$F$57</f>
        <v>0</v>
      </c>
      <c r="M57" s="73">
        <f>Comprehensive!$J$57-Comprehensive!$I$57</f>
        <v>0</v>
      </c>
      <c r="N57" s="73">
        <f>Comprehensive!$M$57-Comprehensive!$L$57</f>
        <v>0</v>
      </c>
      <c r="O57" s="73">
        <f>Comprehensive!$P$57-Comprehensive!$O$57</f>
        <v>0</v>
      </c>
      <c r="P57" s="73">
        <f>Comprehensive!$S$57-Comprehensive!$R$57</f>
        <v>0</v>
      </c>
      <c r="Q57" s="73">
        <f>Comprehensive!$V$57-Comprehensive!$U$57</f>
        <v>0</v>
      </c>
      <c r="R57" s="73">
        <f>Comprehensive!$Y$57-Comprehensive!$X$57</f>
        <v>0</v>
      </c>
      <c r="S57" s="73">
        <f>Comprehensive!$AB$57-Comprehensive!$AA$57</f>
        <v>0</v>
      </c>
      <c r="T57" s="73">
        <f>Comprehensive!$AE$57-Comprehensive!$AD$57</f>
        <v>0</v>
      </c>
      <c r="U57" s="73">
        <f>Comprehensive!$AH$57-Comprehensive!$AG$57</f>
        <v>0</v>
      </c>
      <c r="V57" s="73">
        <f>Comprehensive!$AK$57-Comprehensive!$AJ$57</f>
        <v>0</v>
      </c>
      <c r="W57" s="73">
        <f>Comprehensive!$AN$57-Comprehensive!$AM$57</f>
        <v>0</v>
      </c>
      <c r="Z57" s="73" t="e">
        <f>Comprehensive!$G$57/Comprehensive!$F$57</f>
        <v>#DIV/0!</v>
      </c>
      <c r="AA57" s="73" t="e">
        <f>Comprehensive!$J$57/Comprehensive!$I$57</f>
        <v>#DIV/0!</v>
      </c>
      <c r="AB57" s="73" t="e">
        <f>Comprehensive!$M$57/Comprehensive!$L$57</f>
        <v>#DIV/0!</v>
      </c>
      <c r="AC57" s="73" t="e">
        <f>Comprehensive!$P$57/Comprehensive!$O$57</f>
        <v>#DIV/0!</v>
      </c>
      <c r="AD57" s="73" t="e">
        <f>Comprehensive!$S$57/Comprehensive!$R$57</f>
        <v>#DIV/0!</v>
      </c>
      <c r="AE57" s="73" t="e">
        <f>Comprehensive!$V$57/Comprehensive!$U$57</f>
        <v>#DIV/0!</v>
      </c>
      <c r="AF57" s="73" t="e">
        <f>Comprehensive!$Y$57/Comprehensive!$X$57</f>
        <v>#DIV/0!</v>
      </c>
      <c r="AG57" s="73" t="e">
        <f>Comprehensive!$AB$57/Comprehensive!$AA$57</f>
        <v>#DIV/0!</v>
      </c>
      <c r="AH57" s="73" t="e">
        <f>Comprehensive!$AE$57/Comprehensive!$AD$57</f>
        <v>#DIV/0!</v>
      </c>
      <c r="AI57" s="73" t="e">
        <f>Comprehensive!$AH$57/Comprehensive!$AG$57</f>
        <v>#DIV/0!</v>
      </c>
      <c r="AJ57" s="73" t="e">
        <f>Comprehensive!$AK$57/Comprehensive!$AJ$57</f>
        <v>#DIV/0!</v>
      </c>
      <c r="AK57" s="73" t="e">
        <f>Comprehensive!$AN$57/Comprehensive!$AM$57</f>
        <v>#DIV/0!</v>
      </c>
    </row>
    <row r="58" spans="1:37" x14ac:dyDescent="0.25">
      <c r="A58" s="59">
        <f>IF(AND(Comprehensive!F58&lt;&gt;"",Comprehensive!G58&lt;&gt;"",Comprehensive!H58&lt;&gt;""),1,0)+IF(AND(Comprehensive!I58&lt;&gt;"",Comprehensive!J58&lt;&gt;"",Comprehensive!K58&lt;&gt;""),1,0)+IF(AND(Comprehensive!L58&lt;&gt;"",Comprehensive!M58&lt;&gt;"",Comprehensive!N58&lt;&gt;""),1,0)+IF(AND(Comprehensive!O58&lt;&gt;"",Comprehensive!P58&lt;&gt;"",Comprehensive!Q58&lt;&gt;""),1,0)+IF(AND(Comprehensive!R58&lt;&gt;"",Comprehensive!S58&lt;&gt;"",Comprehensive!T58&lt;&gt;""),1,0)+IF(AND(Comprehensive!U58&lt;&gt;"",Comprehensive!V58&lt;&gt;"",Comprehensive!W58&lt;&gt;""),1,0)+IF(AND(Comprehensive!X58&lt;&gt;"",Comprehensive!Y58&lt;&gt;"",Comprehensive!Z58&lt;&gt;""),1,0)+IF(AND(Comprehensive!AA58&lt;&gt;"",Comprehensive!AB58&lt;&gt;"",Comprehensive!AC58&lt;&gt;""),1,0)+IF(AND(Comprehensive!AD58&lt;&gt;"",Comprehensive!AE58&lt;&gt;"",Comprehensive!AF58&lt;&gt;""),1,0)+IF(AND(Comprehensive!AG58&lt;&gt;"",Comprehensive!AH58&lt;&gt;"",Comprehensive!AI58&lt;&gt;""),1,0)+IF(AND(Comprehensive!AJ58&lt;&gt;"",Comprehensive!AK58&lt;&gt;"",Comprehensive!AL58&lt;&gt;""),1,0)+IF(AND(Comprehensive!AM58&lt;&gt;"",Comprehensive!AN58&lt;&gt;"",Comprehensive!AO58&lt;&gt;""),1,0)</f>
        <v>0</v>
      </c>
      <c r="B58" s="60">
        <f>COUNTA(Comprehensive!F58:AO58)</f>
        <v>0</v>
      </c>
      <c r="C58" s="61" t="str">
        <f t="shared" si="5"/>
        <v>OK</v>
      </c>
      <c r="G58" s="49">
        <f>IF(AND(TPL!F58&lt;&gt;"",TPL!U58&lt;&gt;""),1,0)+IF(AND(TPL!G58&lt;&gt;"",TPL!V58&lt;&gt;""),1,0)+IF(AND(TPL!H58&lt;&gt;"",TPL!W58&lt;&gt;""),1,0)+IF(AND(TPL!I58&lt;&gt;"",TPL!X58&lt;&gt;""),1,0)+IF(AND(TPL!J58&lt;&gt;"",TPL!Y58&lt;&gt;""),1,0)+IF(AND(TPL!K58&lt;&gt;"",TPL!Z58&lt;&gt;""),1,0)+IF(AND(TPL!L58&lt;&gt;"",TPL!AA58&lt;&gt;""),1,0)+IF(AND(TPL!M58&lt;&gt;"",TPL!AB58&lt;&gt;""),1,0)+IF(AND(TPL!N58&lt;&gt;"",TPL!AC58&lt;&gt;""),1,0)+IF(AND(TPL!O58&lt;&gt;"",TPL!AD58&lt;&gt;""),1,0)+IF(AND(TPL!P58&lt;&gt;"",TPL!AE58&lt;&gt;""),1,0)+IF(AND(TPL!Q58&lt;&gt;"",TPL!AF58&lt;&gt;""),1,0)</f>
        <v>0</v>
      </c>
      <c r="H58" s="65">
        <f>COUNTA(TPL!F58:Q58)+COUNTA(TPL!U58:AF58)</f>
        <v>0</v>
      </c>
      <c r="I58" s="51" t="str">
        <f t="shared" si="6"/>
        <v>OK</v>
      </c>
      <c r="L58" s="73">
        <f>Comprehensive!$G$58-Comprehensive!$F$58</f>
        <v>0</v>
      </c>
      <c r="M58" s="73">
        <f>Comprehensive!$J$58-Comprehensive!$I$58</f>
        <v>0</v>
      </c>
      <c r="N58" s="73">
        <f>Comprehensive!$M$58-Comprehensive!$L$58</f>
        <v>0</v>
      </c>
      <c r="O58" s="73">
        <f>Comprehensive!$P$58-Comprehensive!$O$58</f>
        <v>0</v>
      </c>
      <c r="P58" s="73">
        <f>Comprehensive!$S$58-Comprehensive!$R$58</f>
        <v>0</v>
      </c>
      <c r="Q58" s="73">
        <f>Comprehensive!$V$58-Comprehensive!$U$58</f>
        <v>0</v>
      </c>
      <c r="R58" s="73">
        <f>Comprehensive!$Y$58-Comprehensive!$X$58</f>
        <v>0</v>
      </c>
      <c r="S58" s="73">
        <f>Comprehensive!$AB$58-Comprehensive!$AA$58</f>
        <v>0</v>
      </c>
      <c r="T58" s="73">
        <f>Comprehensive!$AE$58-Comprehensive!$AD$58</f>
        <v>0</v>
      </c>
      <c r="U58" s="73">
        <f>Comprehensive!$AH$58-Comprehensive!$AG$58</f>
        <v>0</v>
      </c>
      <c r="V58" s="73">
        <f>Comprehensive!$AK$58-Comprehensive!$AJ$58</f>
        <v>0</v>
      </c>
      <c r="W58" s="73">
        <f>Comprehensive!$AN$58-Comprehensive!$AM$58</f>
        <v>0</v>
      </c>
      <c r="Z58" s="73" t="e">
        <f>Comprehensive!$G$58/Comprehensive!$F$58</f>
        <v>#DIV/0!</v>
      </c>
      <c r="AA58" s="73" t="e">
        <f>Comprehensive!$J$58/Comprehensive!$I$58</f>
        <v>#DIV/0!</v>
      </c>
      <c r="AB58" s="73" t="e">
        <f>Comprehensive!$M$58/Comprehensive!$L$58</f>
        <v>#DIV/0!</v>
      </c>
      <c r="AC58" s="73" t="e">
        <f>Comprehensive!$P$58/Comprehensive!$O$58</f>
        <v>#DIV/0!</v>
      </c>
      <c r="AD58" s="73" t="e">
        <f>Comprehensive!$S$58/Comprehensive!$R$58</f>
        <v>#DIV/0!</v>
      </c>
      <c r="AE58" s="73" t="e">
        <f>Comprehensive!$V$58/Comprehensive!$U$58</f>
        <v>#DIV/0!</v>
      </c>
      <c r="AF58" s="73" t="e">
        <f>Comprehensive!$Y$58/Comprehensive!$X$58</f>
        <v>#DIV/0!</v>
      </c>
      <c r="AG58" s="73" t="e">
        <f>Comprehensive!$AB$58/Comprehensive!$AA$58</f>
        <v>#DIV/0!</v>
      </c>
      <c r="AH58" s="73" t="e">
        <f>Comprehensive!$AE$58/Comprehensive!$AD$58</f>
        <v>#DIV/0!</v>
      </c>
      <c r="AI58" s="73" t="e">
        <f>Comprehensive!$AH$58/Comprehensive!$AG$58</f>
        <v>#DIV/0!</v>
      </c>
      <c r="AJ58" s="73" t="e">
        <f>Comprehensive!$AK$58/Comprehensive!$AJ$58</f>
        <v>#DIV/0!</v>
      </c>
      <c r="AK58" s="73" t="e">
        <f>Comprehensive!$AN$58/Comprehensive!$AM$58</f>
        <v>#DIV/0!</v>
      </c>
    </row>
    <row r="59" spans="1:37" x14ac:dyDescent="0.25">
      <c r="A59" s="59">
        <f>IF(AND(Comprehensive!F59&lt;&gt;"",Comprehensive!G59&lt;&gt;"",Comprehensive!H59&lt;&gt;""),1,0)+IF(AND(Comprehensive!I59&lt;&gt;"",Comprehensive!J59&lt;&gt;"",Comprehensive!K59&lt;&gt;""),1,0)+IF(AND(Comprehensive!L59&lt;&gt;"",Comprehensive!M59&lt;&gt;"",Comprehensive!N59&lt;&gt;""),1,0)+IF(AND(Comprehensive!O59&lt;&gt;"",Comprehensive!P59&lt;&gt;"",Comprehensive!Q59&lt;&gt;""),1,0)+IF(AND(Comprehensive!R59&lt;&gt;"",Comprehensive!S59&lt;&gt;"",Comprehensive!T59&lt;&gt;""),1,0)+IF(AND(Comprehensive!U59&lt;&gt;"",Comprehensive!V59&lt;&gt;"",Comprehensive!W59&lt;&gt;""),1,0)+IF(AND(Comprehensive!X59&lt;&gt;"",Comprehensive!Y59&lt;&gt;"",Comprehensive!Z59&lt;&gt;""),1,0)+IF(AND(Comprehensive!AA59&lt;&gt;"",Comprehensive!AB59&lt;&gt;"",Comprehensive!AC59&lt;&gt;""),1,0)+IF(AND(Comprehensive!AD59&lt;&gt;"",Comprehensive!AE59&lt;&gt;"",Comprehensive!AF59&lt;&gt;""),1,0)+IF(AND(Comprehensive!AG59&lt;&gt;"",Comprehensive!AH59&lt;&gt;"",Comprehensive!AI59&lt;&gt;""),1,0)+IF(AND(Comprehensive!AJ59&lt;&gt;"",Comprehensive!AK59&lt;&gt;"",Comprehensive!AL59&lt;&gt;""),1,0)+IF(AND(Comprehensive!AM59&lt;&gt;"",Comprehensive!AN59&lt;&gt;"",Comprehensive!AO59&lt;&gt;""),1,0)</f>
        <v>0</v>
      </c>
      <c r="B59" s="60">
        <f>COUNTA(Comprehensive!F59:AO59)</f>
        <v>0</v>
      </c>
      <c r="C59" s="61" t="str">
        <f t="shared" si="5"/>
        <v>OK</v>
      </c>
      <c r="G59" s="49">
        <f>IF(AND(TPL!F59&lt;&gt;"",TPL!U59&lt;&gt;""),1,0)+IF(AND(TPL!G59&lt;&gt;"",TPL!V59&lt;&gt;""),1,0)+IF(AND(TPL!H59&lt;&gt;"",TPL!W59&lt;&gt;""),1,0)+IF(AND(TPL!I59&lt;&gt;"",TPL!X59&lt;&gt;""),1,0)+IF(AND(TPL!J59&lt;&gt;"",TPL!Y59&lt;&gt;""),1,0)+IF(AND(TPL!K59&lt;&gt;"",TPL!Z59&lt;&gt;""),1,0)+IF(AND(TPL!L59&lt;&gt;"",TPL!AA59&lt;&gt;""),1,0)+IF(AND(TPL!M59&lt;&gt;"",TPL!AB59&lt;&gt;""),1,0)+IF(AND(TPL!N59&lt;&gt;"",TPL!AC59&lt;&gt;""),1,0)+IF(AND(TPL!O59&lt;&gt;"",TPL!AD59&lt;&gt;""),1,0)+IF(AND(TPL!P59&lt;&gt;"",TPL!AE59&lt;&gt;""),1,0)+IF(AND(TPL!Q59&lt;&gt;"",TPL!AF59&lt;&gt;""),1,0)</f>
        <v>0</v>
      </c>
      <c r="H59" s="65">
        <f>COUNTA(TPL!F59:Q59)+COUNTA(TPL!U59:AF59)</f>
        <v>0</v>
      </c>
      <c r="I59" s="51" t="str">
        <f t="shared" si="6"/>
        <v>OK</v>
      </c>
      <c r="L59" s="73">
        <f>Comprehensive!$G$59-Comprehensive!$F$59</f>
        <v>0</v>
      </c>
      <c r="M59" s="73">
        <f>Comprehensive!$J$59-Comprehensive!$I$59</f>
        <v>0</v>
      </c>
      <c r="N59" s="73">
        <f>Comprehensive!$M$59-Comprehensive!$L$59</f>
        <v>0</v>
      </c>
      <c r="O59" s="73">
        <f>Comprehensive!$P$59-Comprehensive!$O$59</f>
        <v>0</v>
      </c>
      <c r="P59" s="73">
        <f>Comprehensive!$S$59-Comprehensive!$R$59</f>
        <v>0</v>
      </c>
      <c r="Q59" s="73">
        <f>Comprehensive!$V$59-Comprehensive!$U$59</f>
        <v>0</v>
      </c>
      <c r="R59" s="73">
        <f>Comprehensive!$Y$59-Comprehensive!$X$59</f>
        <v>0</v>
      </c>
      <c r="S59" s="73">
        <f>Comprehensive!$AB$59-Comprehensive!$AA$59</f>
        <v>0</v>
      </c>
      <c r="T59" s="73">
        <f>Comprehensive!$AE$59-Comprehensive!$AD$59</f>
        <v>0</v>
      </c>
      <c r="U59" s="73">
        <f>Comprehensive!$AH$59-Comprehensive!$AG$59</f>
        <v>0</v>
      </c>
      <c r="V59" s="73">
        <f>Comprehensive!$AK$59-Comprehensive!$AJ$59</f>
        <v>0</v>
      </c>
      <c r="W59" s="73">
        <f>Comprehensive!$AN$59-Comprehensive!$AM$59</f>
        <v>0</v>
      </c>
      <c r="Z59" s="73" t="e">
        <f>Comprehensive!$G$59/Comprehensive!$F$59</f>
        <v>#DIV/0!</v>
      </c>
      <c r="AA59" s="73" t="e">
        <f>Comprehensive!$J$59/Comprehensive!$I$59</f>
        <v>#DIV/0!</v>
      </c>
      <c r="AB59" s="73" t="e">
        <f>Comprehensive!$M$59/Comprehensive!$L$59</f>
        <v>#DIV/0!</v>
      </c>
      <c r="AC59" s="73" t="e">
        <f>Comprehensive!$P$59/Comprehensive!$O$59</f>
        <v>#DIV/0!</v>
      </c>
      <c r="AD59" s="73" t="e">
        <f>Comprehensive!$S$59/Comprehensive!$R$59</f>
        <v>#DIV/0!</v>
      </c>
      <c r="AE59" s="73" t="e">
        <f>Comprehensive!$V$59/Comprehensive!$U$59</f>
        <v>#DIV/0!</v>
      </c>
      <c r="AF59" s="73" t="e">
        <f>Comprehensive!$Y$59/Comprehensive!$X$59</f>
        <v>#DIV/0!</v>
      </c>
      <c r="AG59" s="73" t="e">
        <f>Comprehensive!$AB$59/Comprehensive!$AA$59</f>
        <v>#DIV/0!</v>
      </c>
      <c r="AH59" s="73" t="e">
        <f>Comprehensive!$AE$59/Comprehensive!$AD$59</f>
        <v>#DIV/0!</v>
      </c>
      <c r="AI59" s="73" t="e">
        <f>Comprehensive!$AH$59/Comprehensive!$AG$59</f>
        <v>#DIV/0!</v>
      </c>
      <c r="AJ59" s="73" t="e">
        <f>Comprehensive!$AK$59/Comprehensive!$AJ$59</f>
        <v>#DIV/0!</v>
      </c>
      <c r="AK59" s="73" t="e">
        <f>Comprehensive!$AN$59/Comprehensive!$AM$59</f>
        <v>#DIV/0!</v>
      </c>
    </row>
    <row r="60" spans="1:37" x14ac:dyDescent="0.25">
      <c r="A60" s="59">
        <f>IF(AND(Comprehensive!F60&lt;&gt;"",Comprehensive!G60&lt;&gt;"",Comprehensive!H60&lt;&gt;""),1,0)+IF(AND(Comprehensive!I60&lt;&gt;"",Comprehensive!J60&lt;&gt;"",Comprehensive!K60&lt;&gt;""),1,0)+IF(AND(Comprehensive!L60&lt;&gt;"",Comprehensive!M60&lt;&gt;"",Comprehensive!N60&lt;&gt;""),1,0)+IF(AND(Comprehensive!O60&lt;&gt;"",Comprehensive!P60&lt;&gt;"",Comprehensive!Q60&lt;&gt;""),1,0)+IF(AND(Comprehensive!R60&lt;&gt;"",Comprehensive!S60&lt;&gt;"",Comprehensive!T60&lt;&gt;""),1,0)+IF(AND(Comprehensive!U60&lt;&gt;"",Comprehensive!V60&lt;&gt;"",Comprehensive!W60&lt;&gt;""),1,0)+IF(AND(Comprehensive!X60&lt;&gt;"",Comprehensive!Y60&lt;&gt;"",Comprehensive!Z60&lt;&gt;""),1,0)+IF(AND(Comprehensive!AA60&lt;&gt;"",Comprehensive!AB60&lt;&gt;"",Comprehensive!AC60&lt;&gt;""),1,0)+IF(AND(Comprehensive!AD60&lt;&gt;"",Comprehensive!AE60&lt;&gt;"",Comprehensive!AF60&lt;&gt;""),1,0)+IF(AND(Comprehensive!AG60&lt;&gt;"",Comprehensive!AH60&lt;&gt;"",Comprehensive!AI60&lt;&gt;""),1,0)+IF(AND(Comprehensive!AJ60&lt;&gt;"",Comprehensive!AK60&lt;&gt;"",Comprehensive!AL60&lt;&gt;""),1,0)+IF(AND(Comprehensive!AM60&lt;&gt;"",Comprehensive!AN60&lt;&gt;"",Comprehensive!AO60&lt;&gt;""),1,0)</f>
        <v>0</v>
      </c>
      <c r="B60" s="60">
        <f>COUNTA(Comprehensive!F60:AO60)</f>
        <v>0</v>
      </c>
      <c r="C60" s="61" t="str">
        <f t="shared" si="5"/>
        <v>OK</v>
      </c>
      <c r="G60" s="49">
        <f>IF(AND(TPL!F60&lt;&gt;"",TPL!U60&lt;&gt;""),1,0)+IF(AND(TPL!G60&lt;&gt;"",TPL!V60&lt;&gt;""),1,0)+IF(AND(TPL!H60&lt;&gt;"",TPL!W60&lt;&gt;""),1,0)+IF(AND(TPL!I60&lt;&gt;"",TPL!X60&lt;&gt;""),1,0)+IF(AND(TPL!J60&lt;&gt;"",TPL!Y60&lt;&gt;""),1,0)+IF(AND(TPL!K60&lt;&gt;"",TPL!Z60&lt;&gt;""),1,0)+IF(AND(TPL!L60&lt;&gt;"",TPL!AA60&lt;&gt;""),1,0)+IF(AND(TPL!M60&lt;&gt;"",TPL!AB60&lt;&gt;""),1,0)+IF(AND(TPL!N60&lt;&gt;"",TPL!AC60&lt;&gt;""),1,0)+IF(AND(TPL!O60&lt;&gt;"",TPL!AD60&lt;&gt;""),1,0)+IF(AND(TPL!P60&lt;&gt;"",TPL!AE60&lt;&gt;""),1,0)+IF(AND(TPL!Q60&lt;&gt;"",TPL!AF60&lt;&gt;""),1,0)</f>
        <v>0</v>
      </c>
      <c r="H60" s="65">
        <f>COUNTA(TPL!F60:Q60)+COUNTA(TPL!U60:AF60)</f>
        <v>0</v>
      </c>
      <c r="I60" s="51" t="str">
        <f t="shared" si="6"/>
        <v>OK</v>
      </c>
      <c r="L60" s="73">
        <f>Comprehensive!$G$60-Comprehensive!$F$60</f>
        <v>0</v>
      </c>
      <c r="M60" s="73">
        <f>Comprehensive!$J$60-Comprehensive!$I$60</f>
        <v>0</v>
      </c>
      <c r="N60" s="73">
        <f>Comprehensive!$M$60-Comprehensive!$L$60</f>
        <v>0</v>
      </c>
      <c r="O60" s="73">
        <f>Comprehensive!$P$60-Comprehensive!$O$60</f>
        <v>0</v>
      </c>
      <c r="P60" s="73">
        <f>Comprehensive!$S$60-Comprehensive!$R$60</f>
        <v>0</v>
      </c>
      <c r="Q60" s="73">
        <f>Comprehensive!$V$60-Comprehensive!$U$60</f>
        <v>0</v>
      </c>
      <c r="R60" s="73">
        <f>Comprehensive!$Y$60-Comprehensive!$X$60</f>
        <v>0</v>
      </c>
      <c r="S60" s="73">
        <f>Comprehensive!$AB$60-Comprehensive!$AA$60</f>
        <v>0</v>
      </c>
      <c r="T60" s="73">
        <f>Comprehensive!$AE$60-Comprehensive!$AD$60</f>
        <v>0</v>
      </c>
      <c r="U60" s="73">
        <f>Comprehensive!$AH$60-Comprehensive!$AG$60</f>
        <v>0</v>
      </c>
      <c r="V60" s="73">
        <f>Comprehensive!$AK$60-Comprehensive!$AJ$60</f>
        <v>0</v>
      </c>
      <c r="W60" s="73">
        <f>Comprehensive!$AN$60-Comprehensive!$AM$60</f>
        <v>0</v>
      </c>
      <c r="Z60" s="73" t="e">
        <f>Comprehensive!$G$60/Comprehensive!$F$60</f>
        <v>#DIV/0!</v>
      </c>
      <c r="AA60" s="73" t="e">
        <f>Comprehensive!$J$60/Comprehensive!$I$60</f>
        <v>#DIV/0!</v>
      </c>
      <c r="AB60" s="73" t="e">
        <f>Comprehensive!$M$60/Comprehensive!$L$60</f>
        <v>#DIV/0!</v>
      </c>
      <c r="AC60" s="73" t="e">
        <f>Comprehensive!$P$60/Comprehensive!$O$60</f>
        <v>#DIV/0!</v>
      </c>
      <c r="AD60" s="73" t="e">
        <f>Comprehensive!$S$60/Comprehensive!$R$60</f>
        <v>#DIV/0!</v>
      </c>
      <c r="AE60" s="73" t="e">
        <f>Comprehensive!$V$60/Comprehensive!$U$60</f>
        <v>#DIV/0!</v>
      </c>
      <c r="AF60" s="73" t="e">
        <f>Comprehensive!$Y$60/Comprehensive!$X$60</f>
        <v>#DIV/0!</v>
      </c>
      <c r="AG60" s="73" t="e">
        <f>Comprehensive!$AB$60/Comprehensive!$AA$60</f>
        <v>#DIV/0!</v>
      </c>
      <c r="AH60" s="73" t="e">
        <f>Comprehensive!$AE$60/Comprehensive!$AD$60</f>
        <v>#DIV/0!</v>
      </c>
      <c r="AI60" s="73" t="e">
        <f>Comprehensive!$AH$60/Comprehensive!$AG$60</f>
        <v>#DIV/0!</v>
      </c>
      <c r="AJ60" s="73" t="e">
        <f>Comprehensive!$AK$60/Comprehensive!$AJ$60</f>
        <v>#DIV/0!</v>
      </c>
      <c r="AK60" s="73" t="e">
        <f>Comprehensive!$AN$60/Comprehensive!$AM$60</f>
        <v>#DIV/0!</v>
      </c>
    </row>
    <row r="61" spans="1:37" x14ac:dyDescent="0.25">
      <c r="A61" s="59">
        <f>IF(AND(Comprehensive!F61&lt;&gt;"",Comprehensive!G61&lt;&gt;"",Comprehensive!H61&lt;&gt;""),1,0)+IF(AND(Comprehensive!I61&lt;&gt;"",Comprehensive!J61&lt;&gt;"",Comprehensive!K61&lt;&gt;""),1,0)+IF(AND(Comprehensive!L61&lt;&gt;"",Comprehensive!M61&lt;&gt;"",Comprehensive!N61&lt;&gt;""),1,0)+IF(AND(Comprehensive!O61&lt;&gt;"",Comprehensive!P61&lt;&gt;"",Comprehensive!Q61&lt;&gt;""),1,0)+IF(AND(Comprehensive!R61&lt;&gt;"",Comprehensive!S61&lt;&gt;"",Comprehensive!T61&lt;&gt;""),1,0)+IF(AND(Comprehensive!U61&lt;&gt;"",Comprehensive!V61&lt;&gt;"",Comprehensive!W61&lt;&gt;""),1,0)+IF(AND(Comprehensive!X61&lt;&gt;"",Comprehensive!Y61&lt;&gt;"",Comprehensive!Z61&lt;&gt;""),1,0)+IF(AND(Comprehensive!AA61&lt;&gt;"",Comprehensive!AB61&lt;&gt;"",Comprehensive!AC61&lt;&gt;""),1,0)+IF(AND(Comprehensive!AD61&lt;&gt;"",Comprehensive!AE61&lt;&gt;"",Comprehensive!AF61&lt;&gt;""),1,0)+IF(AND(Comprehensive!AG61&lt;&gt;"",Comprehensive!AH61&lt;&gt;"",Comprehensive!AI61&lt;&gt;""),1,0)+IF(AND(Comprehensive!AJ61&lt;&gt;"",Comprehensive!AK61&lt;&gt;"",Comprehensive!AL61&lt;&gt;""),1,0)+IF(AND(Comprehensive!AM61&lt;&gt;"",Comprehensive!AN61&lt;&gt;"",Comprehensive!AO61&lt;&gt;""),1,0)</f>
        <v>0</v>
      </c>
      <c r="B61" s="60">
        <f>COUNTA(Comprehensive!F61:AO61)</f>
        <v>0</v>
      </c>
      <c r="C61" s="61" t="str">
        <f t="shared" si="5"/>
        <v>OK</v>
      </c>
      <c r="G61" s="49">
        <f>IF(AND(TPL!F61&lt;&gt;"",TPL!U61&lt;&gt;""),1,0)+IF(AND(TPL!G61&lt;&gt;"",TPL!V61&lt;&gt;""),1,0)+IF(AND(TPL!H61&lt;&gt;"",TPL!W61&lt;&gt;""),1,0)+IF(AND(TPL!I61&lt;&gt;"",TPL!X61&lt;&gt;""),1,0)+IF(AND(TPL!J61&lt;&gt;"",TPL!Y61&lt;&gt;""),1,0)+IF(AND(TPL!K61&lt;&gt;"",TPL!Z61&lt;&gt;""),1,0)+IF(AND(TPL!L61&lt;&gt;"",TPL!AA61&lt;&gt;""),1,0)+IF(AND(TPL!M61&lt;&gt;"",TPL!AB61&lt;&gt;""),1,0)+IF(AND(TPL!N61&lt;&gt;"",TPL!AC61&lt;&gt;""),1,0)+IF(AND(TPL!O61&lt;&gt;"",TPL!AD61&lt;&gt;""),1,0)+IF(AND(TPL!P61&lt;&gt;"",TPL!AE61&lt;&gt;""),1,0)+IF(AND(TPL!Q61&lt;&gt;"",TPL!AF61&lt;&gt;""),1,0)</f>
        <v>0</v>
      </c>
      <c r="H61" s="65">
        <f>COUNTA(TPL!F61:Q61)+COUNTA(TPL!U61:AF61)</f>
        <v>0</v>
      </c>
      <c r="I61" s="51" t="str">
        <f t="shared" si="6"/>
        <v>OK</v>
      </c>
      <c r="L61" s="73">
        <f>Comprehensive!$G$61-Comprehensive!$F$61</f>
        <v>0</v>
      </c>
      <c r="M61" s="73">
        <f>Comprehensive!$J$61-Comprehensive!$I$61</f>
        <v>0</v>
      </c>
      <c r="N61" s="73">
        <f>Comprehensive!$M$61-Comprehensive!$L$61</f>
        <v>0</v>
      </c>
      <c r="O61" s="73">
        <f>Comprehensive!$P$61-Comprehensive!$O$61</f>
        <v>0</v>
      </c>
      <c r="P61" s="73">
        <f>Comprehensive!$S$61-Comprehensive!$R$61</f>
        <v>0</v>
      </c>
      <c r="Q61" s="73">
        <f>Comprehensive!$V$61-Comprehensive!$U$61</f>
        <v>0</v>
      </c>
      <c r="R61" s="73">
        <f>Comprehensive!$Y$61-Comprehensive!$X$61</f>
        <v>0</v>
      </c>
      <c r="S61" s="73">
        <f>Comprehensive!$AB$61-Comprehensive!$AA$61</f>
        <v>0</v>
      </c>
      <c r="T61" s="73">
        <f>Comprehensive!$AE$61-Comprehensive!$AD$61</f>
        <v>0</v>
      </c>
      <c r="U61" s="73">
        <f>Comprehensive!$AH$61-Comprehensive!$AG$61</f>
        <v>0</v>
      </c>
      <c r="V61" s="73">
        <f>Comprehensive!$AK$61-Comprehensive!$AJ$61</f>
        <v>0</v>
      </c>
      <c r="W61" s="73">
        <f>Comprehensive!$AN$61-Comprehensive!$AM$61</f>
        <v>0</v>
      </c>
      <c r="Z61" s="73" t="e">
        <f>Comprehensive!$G$61/Comprehensive!$F$61</f>
        <v>#DIV/0!</v>
      </c>
      <c r="AA61" s="73" t="e">
        <f>Comprehensive!$J$61/Comprehensive!$I$61</f>
        <v>#DIV/0!</v>
      </c>
      <c r="AB61" s="73" t="e">
        <f>Comprehensive!$M$61/Comprehensive!$L$61</f>
        <v>#DIV/0!</v>
      </c>
      <c r="AC61" s="73" t="e">
        <f>Comprehensive!$P$61/Comprehensive!$O$61</f>
        <v>#DIV/0!</v>
      </c>
      <c r="AD61" s="73" t="e">
        <f>Comprehensive!$S$61/Comprehensive!$R$61</f>
        <v>#DIV/0!</v>
      </c>
      <c r="AE61" s="73" t="e">
        <f>Comprehensive!$V$61/Comprehensive!$U$61</f>
        <v>#DIV/0!</v>
      </c>
      <c r="AF61" s="73" t="e">
        <f>Comprehensive!$Y$61/Comprehensive!$X$61</f>
        <v>#DIV/0!</v>
      </c>
      <c r="AG61" s="73" t="e">
        <f>Comprehensive!$AB$61/Comprehensive!$AA$61</f>
        <v>#DIV/0!</v>
      </c>
      <c r="AH61" s="73" t="e">
        <f>Comprehensive!$AE$61/Comprehensive!$AD$61</f>
        <v>#DIV/0!</v>
      </c>
      <c r="AI61" s="73" t="e">
        <f>Comprehensive!$AH$61/Comprehensive!$AG$61</f>
        <v>#DIV/0!</v>
      </c>
      <c r="AJ61" s="73" t="e">
        <f>Comprehensive!$AK$61/Comprehensive!$AJ$61</f>
        <v>#DIV/0!</v>
      </c>
      <c r="AK61" s="73" t="e">
        <f>Comprehensive!$AN$61/Comprehensive!$AM$61</f>
        <v>#DIV/0!</v>
      </c>
    </row>
    <row r="62" spans="1:37" x14ac:dyDescent="0.25">
      <c r="A62" s="59">
        <f>IF(AND(Comprehensive!F62&lt;&gt;"",Comprehensive!G62&lt;&gt;"",Comprehensive!H62&lt;&gt;""),1,0)+IF(AND(Comprehensive!I62&lt;&gt;"",Comprehensive!J62&lt;&gt;"",Comprehensive!K62&lt;&gt;""),1,0)+IF(AND(Comprehensive!L62&lt;&gt;"",Comprehensive!M62&lt;&gt;"",Comprehensive!N62&lt;&gt;""),1,0)+IF(AND(Comprehensive!O62&lt;&gt;"",Comprehensive!P62&lt;&gt;"",Comprehensive!Q62&lt;&gt;""),1,0)+IF(AND(Comprehensive!R62&lt;&gt;"",Comprehensive!S62&lt;&gt;"",Comprehensive!T62&lt;&gt;""),1,0)+IF(AND(Comprehensive!U62&lt;&gt;"",Comprehensive!V62&lt;&gt;"",Comprehensive!W62&lt;&gt;""),1,0)+IF(AND(Comprehensive!X62&lt;&gt;"",Comprehensive!Y62&lt;&gt;"",Comprehensive!Z62&lt;&gt;""),1,0)+IF(AND(Comprehensive!AA62&lt;&gt;"",Comprehensive!AB62&lt;&gt;"",Comprehensive!AC62&lt;&gt;""),1,0)+IF(AND(Comprehensive!AD62&lt;&gt;"",Comprehensive!AE62&lt;&gt;"",Comprehensive!AF62&lt;&gt;""),1,0)+IF(AND(Comprehensive!AG62&lt;&gt;"",Comprehensive!AH62&lt;&gt;"",Comprehensive!AI62&lt;&gt;""),1,0)+IF(AND(Comprehensive!AJ62&lt;&gt;"",Comprehensive!AK62&lt;&gt;"",Comprehensive!AL62&lt;&gt;""),1,0)+IF(AND(Comprehensive!AM62&lt;&gt;"",Comprehensive!AN62&lt;&gt;"",Comprehensive!AO62&lt;&gt;""),1,0)</f>
        <v>0</v>
      </c>
      <c r="B62" s="60">
        <f>COUNTA(Comprehensive!F62:AO62)</f>
        <v>0</v>
      </c>
      <c r="C62" s="61" t="str">
        <f t="shared" si="5"/>
        <v>OK</v>
      </c>
      <c r="G62" s="49">
        <f>IF(AND(TPL!F62&lt;&gt;"",TPL!U62&lt;&gt;""),1,0)+IF(AND(TPL!G62&lt;&gt;"",TPL!V62&lt;&gt;""),1,0)+IF(AND(TPL!H62&lt;&gt;"",TPL!W62&lt;&gt;""),1,0)+IF(AND(TPL!I62&lt;&gt;"",TPL!X62&lt;&gt;""),1,0)+IF(AND(TPL!J62&lt;&gt;"",TPL!Y62&lt;&gt;""),1,0)+IF(AND(TPL!K62&lt;&gt;"",TPL!Z62&lt;&gt;""),1,0)+IF(AND(TPL!L62&lt;&gt;"",TPL!AA62&lt;&gt;""),1,0)+IF(AND(TPL!M62&lt;&gt;"",TPL!AB62&lt;&gt;""),1,0)+IF(AND(TPL!N62&lt;&gt;"",TPL!AC62&lt;&gt;""),1,0)+IF(AND(TPL!O62&lt;&gt;"",TPL!AD62&lt;&gt;""),1,0)+IF(AND(TPL!P62&lt;&gt;"",TPL!AE62&lt;&gt;""),1,0)+IF(AND(TPL!Q62&lt;&gt;"",TPL!AF62&lt;&gt;""),1,0)</f>
        <v>0</v>
      </c>
      <c r="H62" s="65">
        <f>COUNTA(TPL!F62:Q62)+COUNTA(TPL!U62:AF62)</f>
        <v>0</v>
      </c>
      <c r="I62" s="51" t="str">
        <f t="shared" si="6"/>
        <v>OK</v>
      </c>
      <c r="L62" s="73">
        <f>Comprehensive!$G$62-Comprehensive!$F$62</f>
        <v>0</v>
      </c>
      <c r="M62" s="73">
        <f>Comprehensive!$J$62-Comprehensive!$I$62</f>
        <v>0</v>
      </c>
      <c r="N62" s="73">
        <f>Comprehensive!$M$62-Comprehensive!$L$62</f>
        <v>0</v>
      </c>
      <c r="O62" s="73">
        <f>Comprehensive!$P$62-Comprehensive!$O$62</f>
        <v>0</v>
      </c>
      <c r="P62" s="73">
        <f>Comprehensive!$S$62-Comprehensive!$R$62</f>
        <v>0</v>
      </c>
      <c r="Q62" s="73">
        <f>Comprehensive!$V$62-Comprehensive!$U$62</f>
        <v>0</v>
      </c>
      <c r="R62" s="73">
        <f>Comprehensive!$Y$62-Comprehensive!$X$62</f>
        <v>0</v>
      </c>
      <c r="S62" s="73">
        <f>Comprehensive!$AB$62-Comprehensive!$AA$62</f>
        <v>0</v>
      </c>
      <c r="T62" s="73">
        <f>Comprehensive!$AE$62-Comprehensive!$AD$62</f>
        <v>0</v>
      </c>
      <c r="U62" s="73">
        <f>Comprehensive!$AH$62-Comprehensive!$AG$62</f>
        <v>0</v>
      </c>
      <c r="V62" s="73">
        <f>Comprehensive!$AK$62-Comprehensive!$AJ$62</f>
        <v>0</v>
      </c>
      <c r="W62" s="73">
        <f>Comprehensive!$AN$62-Comprehensive!$AM$62</f>
        <v>0</v>
      </c>
      <c r="Z62" s="73" t="e">
        <f>Comprehensive!$G$62/Comprehensive!$F$62</f>
        <v>#DIV/0!</v>
      </c>
      <c r="AA62" s="73" t="e">
        <f>Comprehensive!$J$62/Comprehensive!$I$62</f>
        <v>#DIV/0!</v>
      </c>
      <c r="AB62" s="73" t="e">
        <f>Comprehensive!$M$62/Comprehensive!$L$62</f>
        <v>#DIV/0!</v>
      </c>
      <c r="AC62" s="73" t="e">
        <f>Comprehensive!$P$62/Comprehensive!$O$62</f>
        <v>#DIV/0!</v>
      </c>
      <c r="AD62" s="73" t="e">
        <f>Comprehensive!$S$62/Comprehensive!$R$62</f>
        <v>#DIV/0!</v>
      </c>
      <c r="AE62" s="73" t="e">
        <f>Comprehensive!$V$62/Comprehensive!$U$62</f>
        <v>#DIV/0!</v>
      </c>
      <c r="AF62" s="73" t="e">
        <f>Comprehensive!$Y$62/Comprehensive!$X$62</f>
        <v>#DIV/0!</v>
      </c>
      <c r="AG62" s="73" t="e">
        <f>Comprehensive!$AB$62/Comprehensive!$AA$62</f>
        <v>#DIV/0!</v>
      </c>
      <c r="AH62" s="73" t="e">
        <f>Comprehensive!$AE$62/Comprehensive!$AD$62</f>
        <v>#DIV/0!</v>
      </c>
      <c r="AI62" s="73" t="e">
        <f>Comprehensive!$AH$62/Comprehensive!$AG$62</f>
        <v>#DIV/0!</v>
      </c>
      <c r="AJ62" s="73" t="e">
        <f>Comprehensive!$AK$62/Comprehensive!$AJ$62</f>
        <v>#DIV/0!</v>
      </c>
      <c r="AK62" s="73" t="e">
        <f>Comprehensive!$AN$62/Comprehensive!$AM$62</f>
        <v>#DIV/0!</v>
      </c>
    </row>
    <row r="63" spans="1:37" x14ac:dyDescent="0.25">
      <c r="A63" s="59">
        <f>IF(AND(Comprehensive!F63&lt;&gt;"",Comprehensive!G63&lt;&gt;"",Comprehensive!H63&lt;&gt;""),1,0)+IF(AND(Comprehensive!I63&lt;&gt;"",Comprehensive!J63&lt;&gt;"",Comprehensive!K63&lt;&gt;""),1,0)+IF(AND(Comprehensive!L63&lt;&gt;"",Comprehensive!M63&lt;&gt;"",Comprehensive!N63&lt;&gt;""),1,0)+IF(AND(Comprehensive!O63&lt;&gt;"",Comprehensive!P63&lt;&gt;"",Comprehensive!Q63&lt;&gt;""),1,0)+IF(AND(Comprehensive!R63&lt;&gt;"",Comprehensive!S63&lt;&gt;"",Comprehensive!T63&lt;&gt;""),1,0)+IF(AND(Comprehensive!U63&lt;&gt;"",Comprehensive!V63&lt;&gt;"",Comprehensive!W63&lt;&gt;""),1,0)+IF(AND(Comprehensive!X63&lt;&gt;"",Comprehensive!Y63&lt;&gt;"",Comprehensive!Z63&lt;&gt;""),1,0)+IF(AND(Comprehensive!AA63&lt;&gt;"",Comprehensive!AB63&lt;&gt;"",Comprehensive!AC63&lt;&gt;""),1,0)+IF(AND(Comprehensive!AD63&lt;&gt;"",Comprehensive!AE63&lt;&gt;"",Comprehensive!AF63&lt;&gt;""),1,0)+IF(AND(Comprehensive!AG63&lt;&gt;"",Comprehensive!AH63&lt;&gt;"",Comprehensive!AI63&lt;&gt;""),1,0)+IF(AND(Comprehensive!AJ63&lt;&gt;"",Comprehensive!AK63&lt;&gt;"",Comprehensive!AL63&lt;&gt;""),1,0)+IF(AND(Comprehensive!AM63&lt;&gt;"",Comprehensive!AN63&lt;&gt;"",Comprehensive!AO63&lt;&gt;""),1,0)</f>
        <v>0</v>
      </c>
      <c r="B63" s="60">
        <f>COUNTA(Comprehensive!F63:AO63)</f>
        <v>0</v>
      </c>
      <c r="C63" s="61" t="str">
        <f t="shared" si="5"/>
        <v>OK</v>
      </c>
      <c r="G63" s="49">
        <f>IF(AND(TPL!F63&lt;&gt;"",TPL!U63&lt;&gt;""),1,0)+IF(AND(TPL!G63&lt;&gt;"",TPL!V63&lt;&gt;""),1,0)+IF(AND(TPL!H63&lt;&gt;"",TPL!W63&lt;&gt;""),1,0)+IF(AND(TPL!I63&lt;&gt;"",TPL!X63&lt;&gt;""),1,0)+IF(AND(TPL!J63&lt;&gt;"",TPL!Y63&lt;&gt;""),1,0)+IF(AND(TPL!K63&lt;&gt;"",TPL!Z63&lt;&gt;""),1,0)+IF(AND(TPL!L63&lt;&gt;"",TPL!AA63&lt;&gt;""),1,0)+IF(AND(TPL!M63&lt;&gt;"",TPL!AB63&lt;&gt;""),1,0)+IF(AND(TPL!N63&lt;&gt;"",TPL!AC63&lt;&gt;""),1,0)+IF(AND(TPL!O63&lt;&gt;"",TPL!AD63&lt;&gt;""),1,0)+IF(AND(TPL!P63&lt;&gt;"",TPL!AE63&lt;&gt;""),1,0)+IF(AND(TPL!Q63&lt;&gt;"",TPL!AF63&lt;&gt;""),1,0)</f>
        <v>0</v>
      </c>
      <c r="H63" s="65">
        <f>COUNTA(TPL!F63:Q63)+COUNTA(TPL!U63:AF63)</f>
        <v>0</v>
      </c>
      <c r="I63" s="51" t="str">
        <f t="shared" si="6"/>
        <v>OK</v>
      </c>
      <c r="L63" s="73">
        <f>Comprehensive!$G$63-Comprehensive!$F$63</f>
        <v>0</v>
      </c>
      <c r="M63" s="73">
        <f>Comprehensive!$J$63-Comprehensive!$I$63</f>
        <v>0</v>
      </c>
      <c r="N63" s="73">
        <f>Comprehensive!$M$63-Comprehensive!$L$63</f>
        <v>0</v>
      </c>
      <c r="O63" s="73">
        <f>Comprehensive!$P$63-Comprehensive!$O$63</f>
        <v>0</v>
      </c>
      <c r="P63" s="73">
        <f>Comprehensive!$S$63-Comprehensive!$R$63</f>
        <v>0</v>
      </c>
      <c r="Q63" s="73">
        <f>Comprehensive!$V$63-Comprehensive!$U$63</f>
        <v>0</v>
      </c>
      <c r="R63" s="73">
        <f>Comprehensive!$Y$63-Comprehensive!$X$63</f>
        <v>0</v>
      </c>
      <c r="S63" s="73">
        <f>Comprehensive!$AB$63-Comprehensive!$AA$63</f>
        <v>0</v>
      </c>
      <c r="T63" s="73">
        <f>Comprehensive!$AE$63-Comprehensive!$AD$63</f>
        <v>0</v>
      </c>
      <c r="U63" s="73">
        <f>Comprehensive!$AH$63-Comprehensive!$AG$63</f>
        <v>0</v>
      </c>
      <c r="V63" s="73">
        <f>Comprehensive!$AK$63-Comprehensive!$AJ$63</f>
        <v>0</v>
      </c>
      <c r="W63" s="73">
        <f>Comprehensive!$AN$63-Comprehensive!$AM$63</f>
        <v>0</v>
      </c>
      <c r="Z63" s="73" t="e">
        <f>Comprehensive!$G$63/Comprehensive!$F$63</f>
        <v>#DIV/0!</v>
      </c>
      <c r="AA63" s="73" t="e">
        <f>Comprehensive!$J$63/Comprehensive!$I$63</f>
        <v>#DIV/0!</v>
      </c>
      <c r="AB63" s="73" t="e">
        <f>Comprehensive!$M$63/Comprehensive!$L$63</f>
        <v>#DIV/0!</v>
      </c>
      <c r="AC63" s="73" t="e">
        <f>Comprehensive!$P$63/Comprehensive!$O$63</f>
        <v>#DIV/0!</v>
      </c>
      <c r="AD63" s="73" t="e">
        <f>Comprehensive!$S$63/Comprehensive!$R$63</f>
        <v>#DIV/0!</v>
      </c>
      <c r="AE63" s="73" t="e">
        <f>Comprehensive!$V$63/Comprehensive!$U$63</f>
        <v>#DIV/0!</v>
      </c>
      <c r="AF63" s="73" t="e">
        <f>Comprehensive!$Y$63/Comprehensive!$X$63</f>
        <v>#DIV/0!</v>
      </c>
      <c r="AG63" s="73" t="e">
        <f>Comprehensive!$AB$63/Comprehensive!$AA$63</f>
        <v>#DIV/0!</v>
      </c>
      <c r="AH63" s="73" t="e">
        <f>Comprehensive!$AE$63/Comprehensive!$AD$63</f>
        <v>#DIV/0!</v>
      </c>
      <c r="AI63" s="73" t="e">
        <f>Comprehensive!$AH$63/Comprehensive!$AG$63</f>
        <v>#DIV/0!</v>
      </c>
      <c r="AJ63" s="73" t="e">
        <f>Comprehensive!$AK$63/Comprehensive!$AJ$63</f>
        <v>#DIV/0!</v>
      </c>
      <c r="AK63" s="73" t="e">
        <f>Comprehensive!$AN$63/Comprehensive!$AM$63</f>
        <v>#DIV/0!</v>
      </c>
    </row>
    <row r="64" spans="1:37" x14ac:dyDescent="0.25">
      <c r="G64" s="49">
        <f>IF(AND(TPL!F64&lt;&gt;"",TPL!U64&lt;&gt;""),1,0)+IF(AND(TPL!G64&lt;&gt;"",TPL!V64&lt;&gt;""),1,0)+IF(AND(TPL!H64&lt;&gt;"",TPL!W64&lt;&gt;""),1,0)+IF(AND(TPL!I64&lt;&gt;"",TPL!X64&lt;&gt;""),1,0)+IF(AND(TPL!J64&lt;&gt;"",TPL!Y64&lt;&gt;""),1,0)+IF(AND(TPL!K64&lt;&gt;"",TPL!Z64&lt;&gt;""),1,0)+IF(AND(TPL!L64&lt;&gt;"",TPL!AA64&lt;&gt;""),1,0)+IF(AND(TPL!M64&lt;&gt;"",TPL!AB64&lt;&gt;""),1,0)+IF(AND(TPL!N64&lt;&gt;"",TPL!AC64&lt;&gt;""),1,0)+IF(AND(TPL!O64&lt;&gt;"",TPL!AD64&lt;&gt;""),1,0)+IF(AND(TPL!P64&lt;&gt;"",TPL!AE64&lt;&gt;""),1,0)+IF(AND(TPL!Q64&lt;&gt;"",TPL!AF64&lt;&gt;""),1,0)</f>
        <v>0</v>
      </c>
      <c r="H64" s="65">
        <f>COUNTA(TPL!F64:Q64)+COUNTA(TPL!U64:AF64)</f>
        <v>0</v>
      </c>
      <c r="I64" s="51" t="str">
        <f t="shared" si="6"/>
        <v>OK</v>
      </c>
    </row>
    <row r="65" spans="1:37" x14ac:dyDescent="0.25">
      <c r="G65" s="49">
        <f>IF(AND(TPL!F65&lt;&gt;"",TPL!U65&lt;&gt;""),1,0)+IF(AND(TPL!G65&lt;&gt;"",TPL!V65&lt;&gt;""),1,0)+IF(AND(TPL!H65&lt;&gt;"",TPL!W65&lt;&gt;""),1,0)+IF(AND(TPL!I65&lt;&gt;"",TPL!X65&lt;&gt;""),1,0)+IF(AND(TPL!J65&lt;&gt;"",TPL!Y65&lt;&gt;""),1,0)+IF(AND(TPL!K65&lt;&gt;"",TPL!Z65&lt;&gt;""),1,0)+IF(AND(TPL!L65&lt;&gt;"",TPL!AA65&lt;&gt;""),1,0)+IF(AND(TPL!M65&lt;&gt;"",TPL!AB65&lt;&gt;""),1,0)+IF(AND(TPL!N65&lt;&gt;"",TPL!AC65&lt;&gt;""),1,0)+IF(AND(TPL!O65&lt;&gt;"",TPL!AD65&lt;&gt;""),1,0)+IF(AND(TPL!P65&lt;&gt;"",TPL!AE65&lt;&gt;""),1,0)+IF(AND(TPL!Q65&lt;&gt;"",TPL!AF65&lt;&gt;""),1,0)</f>
        <v>0</v>
      </c>
      <c r="H65" s="65">
        <f>COUNTA(TPL!F65:Q65)+COUNTA(TPL!U65:AF65)</f>
        <v>0</v>
      </c>
      <c r="I65" s="51" t="str">
        <f t="shared" si="6"/>
        <v>OK</v>
      </c>
    </row>
    <row r="66" spans="1:37" x14ac:dyDescent="0.25">
      <c r="G66" s="49">
        <f>IF(AND(TPL!F66&lt;&gt;"",TPL!U66&lt;&gt;""),1,0)+IF(AND(TPL!G66&lt;&gt;"",TPL!V66&lt;&gt;""),1,0)+IF(AND(TPL!H66&lt;&gt;"",TPL!W66&lt;&gt;""),1,0)+IF(AND(TPL!I66&lt;&gt;"",TPL!X66&lt;&gt;""),1,0)+IF(AND(TPL!J66&lt;&gt;"",TPL!Y66&lt;&gt;""),1,0)+IF(AND(TPL!K66&lt;&gt;"",TPL!Z66&lt;&gt;""),1,0)+IF(AND(TPL!L66&lt;&gt;"",TPL!AA66&lt;&gt;""),1,0)+IF(AND(TPL!M66&lt;&gt;"",TPL!AB66&lt;&gt;""),1,0)+IF(AND(TPL!N66&lt;&gt;"",TPL!AC66&lt;&gt;""),1,0)+IF(AND(TPL!O66&lt;&gt;"",TPL!AD66&lt;&gt;""),1,0)+IF(AND(TPL!P66&lt;&gt;"",TPL!AE66&lt;&gt;""),1,0)+IF(AND(TPL!Q66&lt;&gt;"",TPL!AF66&lt;&gt;""),1,0)</f>
        <v>0</v>
      </c>
      <c r="H66" s="65">
        <f>COUNTA(TPL!F66:Q66)+COUNTA(TPL!U66:AF66)</f>
        <v>0</v>
      </c>
      <c r="I66" s="51" t="str">
        <f t="shared" si="6"/>
        <v>OK</v>
      </c>
    </row>
    <row r="67" spans="1:37" x14ac:dyDescent="0.25">
      <c r="G67" s="49">
        <f>IF(AND(TPL!F67&lt;&gt;"",TPL!U67&lt;&gt;""),1,0)+IF(AND(TPL!G67&lt;&gt;"",TPL!V67&lt;&gt;""),1,0)+IF(AND(TPL!H67&lt;&gt;"",TPL!W67&lt;&gt;""),1,0)+IF(AND(TPL!I67&lt;&gt;"",TPL!X67&lt;&gt;""),1,0)+IF(AND(TPL!J67&lt;&gt;"",TPL!Y67&lt;&gt;""),1,0)+IF(AND(TPL!K67&lt;&gt;"",TPL!Z67&lt;&gt;""),1,0)+IF(AND(TPL!L67&lt;&gt;"",TPL!AA67&lt;&gt;""),1,0)+IF(AND(TPL!M67&lt;&gt;"",TPL!AB67&lt;&gt;""),1,0)+IF(AND(TPL!N67&lt;&gt;"",TPL!AC67&lt;&gt;""),1,0)+IF(AND(TPL!O67&lt;&gt;"",TPL!AD67&lt;&gt;""),1,0)+IF(AND(TPL!P67&lt;&gt;"",TPL!AE67&lt;&gt;""),1,0)+IF(AND(TPL!Q67&lt;&gt;"",TPL!AF67&lt;&gt;""),1,0)</f>
        <v>0</v>
      </c>
      <c r="H67" s="65">
        <f>COUNTA(TPL!F67:Q67)+COUNTA(TPL!U67:AF67)</f>
        <v>0</v>
      </c>
      <c r="I67" s="51" t="str">
        <f t="shared" si="6"/>
        <v>OK</v>
      </c>
    </row>
    <row r="68" spans="1:37" x14ac:dyDescent="0.25">
      <c r="G68" s="49">
        <f>IF(AND(TPL!F68&lt;&gt;"",TPL!U68&lt;&gt;""),1,0)+IF(AND(TPL!G68&lt;&gt;"",TPL!V68&lt;&gt;""),1,0)+IF(AND(TPL!H68&lt;&gt;"",TPL!W68&lt;&gt;""),1,0)+IF(AND(TPL!I68&lt;&gt;"",TPL!X68&lt;&gt;""),1,0)+IF(AND(TPL!J68&lt;&gt;"",TPL!Y68&lt;&gt;""),1,0)+IF(AND(TPL!K68&lt;&gt;"",TPL!Z68&lt;&gt;""),1,0)+IF(AND(TPL!L68&lt;&gt;"",TPL!AA68&lt;&gt;""),1,0)+IF(AND(TPL!M68&lt;&gt;"",TPL!AB68&lt;&gt;""),1,0)+IF(AND(TPL!N68&lt;&gt;"",TPL!AC68&lt;&gt;""),1,0)+IF(AND(TPL!O68&lt;&gt;"",TPL!AD68&lt;&gt;""),1,0)+IF(AND(TPL!P68&lt;&gt;"",TPL!AE68&lt;&gt;""),1,0)+IF(AND(TPL!Q68&lt;&gt;"",TPL!AF68&lt;&gt;""),1,0)</f>
        <v>0</v>
      </c>
      <c r="H68" s="65">
        <f>COUNTA(TPL!F68:Q68)+COUNTA(TPL!U68:AF68)</f>
        <v>0</v>
      </c>
      <c r="I68" s="51" t="str">
        <f t="shared" si="6"/>
        <v>OK</v>
      </c>
      <c r="K68" s="55" t="str">
        <f>$L$4</f>
        <v>Dubai</v>
      </c>
      <c r="L68" s="55" t="s">
        <v>145</v>
      </c>
      <c r="M68" s="55" t="s">
        <v>146</v>
      </c>
      <c r="N68" s="55" t="s">
        <v>147</v>
      </c>
      <c r="O68" s="55" t="s">
        <v>148</v>
      </c>
      <c r="P68" s="55" t="s">
        <v>149</v>
      </c>
      <c r="Q68" s="55" t="s">
        <v>150</v>
      </c>
      <c r="R68" s="55" t="s">
        <v>151</v>
      </c>
      <c r="S68" s="55" t="s">
        <v>152</v>
      </c>
      <c r="T68" s="55" t="s">
        <v>153</v>
      </c>
      <c r="U68" s="55" t="s">
        <v>154</v>
      </c>
      <c r="V68" s="55" t="s">
        <v>155</v>
      </c>
      <c r="W68" s="55" t="s">
        <v>156</v>
      </c>
      <c r="Y68" s="55" t="str">
        <f>$L$4</f>
        <v>Dubai</v>
      </c>
      <c r="Z68" s="55" t="s">
        <v>145</v>
      </c>
      <c r="AA68" s="55" t="s">
        <v>146</v>
      </c>
      <c r="AB68" s="55" t="s">
        <v>147</v>
      </c>
      <c r="AC68" s="55" t="s">
        <v>148</v>
      </c>
      <c r="AD68" s="55" t="s">
        <v>149</v>
      </c>
      <c r="AE68" s="55" t="s">
        <v>150</v>
      </c>
      <c r="AF68" s="55" t="s">
        <v>151</v>
      </c>
      <c r="AG68" s="55" t="s">
        <v>152</v>
      </c>
      <c r="AH68" s="55" t="s">
        <v>153</v>
      </c>
      <c r="AI68" s="55" t="s">
        <v>154</v>
      </c>
      <c r="AJ68" s="55" t="s">
        <v>155</v>
      </c>
      <c r="AK68" s="55" t="s">
        <v>156</v>
      </c>
    </row>
    <row r="69" spans="1:37" x14ac:dyDescent="0.25">
      <c r="A69" s="59">
        <f>IF(AND(Comprehensive!F69&lt;&gt;"",Comprehensive!G69&lt;&gt;"",Comprehensive!H69&lt;&gt;""),1,0)+IF(AND(Comprehensive!I69&lt;&gt;"",Comprehensive!J69&lt;&gt;"",Comprehensive!K69&lt;&gt;""),1,0)+IF(AND(Comprehensive!L69&lt;&gt;"",Comprehensive!M69&lt;&gt;"",Comprehensive!N69&lt;&gt;""),1,0)+IF(AND(Comprehensive!O69&lt;&gt;"",Comprehensive!P69&lt;&gt;"",Comprehensive!Q69&lt;&gt;""),1,0)+IF(AND(Comprehensive!R69&lt;&gt;"",Comprehensive!S69&lt;&gt;"",Comprehensive!T69&lt;&gt;""),1,0)+IF(AND(Comprehensive!U69&lt;&gt;"",Comprehensive!V69&lt;&gt;"",Comprehensive!W69&lt;&gt;""),1,0)+IF(AND(Comprehensive!X69&lt;&gt;"",Comprehensive!Y69&lt;&gt;"",Comprehensive!Z69&lt;&gt;""),1,0)+IF(AND(Comprehensive!AA69&lt;&gt;"",Comprehensive!AB69&lt;&gt;"",Comprehensive!AC69&lt;&gt;""),1,0)+IF(AND(Comprehensive!AD69&lt;&gt;"",Comprehensive!AE69&lt;&gt;"",Comprehensive!AF69&lt;&gt;""),1,0)+IF(AND(Comprehensive!AG69&lt;&gt;"",Comprehensive!AH69&lt;&gt;"",Comprehensive!AI69&lt;&gt;""),1,0)+IF(AND(Comprehensive!AJ69&lt;&gt;"",Comprehensive!AK69&lt;&gt;"",Comprehensive!AL69&lt;&gt;""),1,0)+IF(AND(Comprehensive!AM69&lt;&gt;"",Comprehensive!AN69&lt;&gt;"",Comprehensive!AO69&lt;&gt;""),1,0)</f>
        <v>0</v>
      </c>
      <c r="B69" s="60">
        <f>COUNTA(Comprehensive!F69:AO69)</f>
        <v>0</v>
      </c>
      <c r="C69" s="61" t="str">
        <f t="shared" ref="C69:C82" si="7">IF(B69/3=A69,"OK","ERROR")</f>
        <v>OK</v>
      </c>
      <c r="G69" s="49">
        <f>IF(AND(TPL!F69&lt;&gt;"",TPL!U69&lt;&gt;""),1,0)+IF(AND(TPL!G69&lt;&gt;"",TPL!V69&lt;&gt;""),1,0)+IF(AND(TPL!H69&lt;&gt;"",TPL!W69&lt;&gt;""),1,0)+IF(AND(TPL!I69&lt;&gt;"",TPL!X69&lt;&gt;""),1,0)+IF(AND(TPL!J69&lt;&gt;"",TPL!Y69&lt;&gt;""),1,0)+IF(AND(TPL!K69&lt;&gt;"",TPL!Z69&lt;&gt;""),1,0)+IF(AND(TPL!L69&lt;&gt;"",TPL!AA69&lt;&gt;""),1,0)+IF(AND(TPL!M69&lt;&gt;"",TPL!AB69&lt;&gt;""),1,0)+IF(AND(TPL!N69&lt;&gt;"",TPL!AC69&lt;&gt;""),1,0)+IF(AND(TPL!O69&lt;&gt;"",TPL!AD69&lt;&gt;""),1,0)+IF(AND(TPL!P69&lt;&gt;"",TPL!AE69&lt;&gt;""),1,0)+IF(AND(TPL!Q69&lt;&gt;"",TPL!AF69&lt;&gt;""),1,0)</f>
        <v>0</v>
      </c>
      <c r="H69" s="65">
        <f>COUNTA(TPL!F69:Q69)+COUNTA(TPL!U69:AF69)</f>
        <v>0</v>
      </c>
      <c r="I69" s="51" t="str">
        <f t="shared" si="6"/>
        <v>OK</v>
      </c>
      <c r="L69" s="73">
        <f>Comprehensive!$G$69-Comprehensive!$F$69</f>
        <v>0</v>
      </c>
      <c r="M69" s="73">
        <f>Comprehensive!$J$69-Comprehensive!$I$69</f>
        <v>0</v>
      </c>
      <c r="N69" s="73">
        <f>Comprehensive!$M$69-Comprehensive!$L$69</f>
        <v>0</v>
      </c>
      <c r="O69" s="73">
        <f>Comprehensive!$P$69-Comprehensive!$O$69</f>
        <v>0</v>
      </c>
      <c r="P69" s="73">
        <f>Comprehensive!$S$69-Comprehensive!$R$69</f>
        <v>0</v>
      </c>
      <c r="Q69" s="73">
        <f>Comprehensive!$V$69-Comprehensive!$U$69</f>
        <v>0</v>
      </c>
      <c r="R69" s="73">
        <f>Comprehensive!$Y$69-Comprehensive!$X$69</f>
        <v>0</v>
      </c>
      <c r="S69" s="73">
        <f>Comprehensive!$AB$69-Comprehensive!$AA$69</f>
        <v>0</v>
      </c>
      <c r="T69" s="73">
        <f>Comprehensive!$AE$69-Comprehensive!$AD$69</f>
        <v>0</v>
      </c>
      <c r="U69" s="73">
        <f>Comprehensive!$AH$69-Comprehensive!$AG$69</f>
        <v>0</v>
      </c>
      <c r="V69" s="73">
        <f>Comprehensive!$AK$69-Comprehensive!$AJ$69</f>
        <v>0</v>
      </c>
      <c r="W69" s="73">
        <f>Comprehensive!$AN$69-Comprehensive!$AM$69</f>
        <v>0</v>
      </c>
      <c r="Z69" s="73" t="e">
        <f>Comprehensive!$G$69/Comprehensive!$F$69</f>
        <v>#DIV/0!</v>
      </c>
      <c r="AA69" s="73" t="e">
        <f>Comprehensive!$J$69/Comprehensive!$I$69</f>
        <v>#DIV/0!</v>
      </c>
      <c r="AB69" s="73" t="e">
        <f>Comprehensive!$M$69/Comprehensive!$L$69</f>
        <v>#DIV/0!</v>
      </c>
      <c r="AC69" s="73" t="e">
        <f>Comprehensive!$P$69/Comprehensive!$O$69</f>
        <v>#DIV/0!</v>
      </c>
      <c r="AD69" s="73" t="e">
        <f>Comprehensive!$S$69/Comprehensive!$R$69</f>
        <v>#DIV/0!</v>
      </c>
      <c r="AE69" s="73" t="e">
        <f>Comprehensive!$V$69/Comprehensive!$U$69</f>
        <v>#DIV/0!</v>
      </c>
      <c r="AF69" s="73" t="e">
        <f>Comprehensive!$Y$69/Comprehensive!$X$69</f>
        <v>#DIV/0!</v>
      </c>
      <c r="AG69" s="73" t="e">
        <f>Comprehensive!$AB$69/Comprehensive!$AA$69</f>
        <v>#DIV/0!</v>
      </c>
      <c r="AH69" s="73" t="e">
        <f>Comprehensive!$AE$69/Comprehensive!$AD$69</f>
        <v>#DIV/0!</v>
      </c>
      <c r="AI69" s="73" t="e">
        <f>Comprehensive!$AH$69/Comprehensive!$AG$69</f>
        <v>#DIV/0!</v>
      </c>
      <c r="AJ69" s="73" t="e">
        <f>Comprehensive!$AK$69/Comprehensive!$AJ$69</f>
        <v>#DIV/0!</v>
      </c>
      <c r="AK69" s="73" t="e">
        <f>Comprehensive!$AN$69/Comprehensive!$AM$69</f>
        <v>#DIV/0!</v>
      </c>
    </row>
    <row r="70" spans="1:37" x14ac:dyDescent="0.25">
      <c r="A70" s="59">
        <f>IF(AND(Comprehensive!F70&lt;&gt;"",Comprehensive!G70&lt;&gt;"",Comprehensive!H70&lt;&gt;""),1,0)+IF(AND(Comprehensive!I70&lt;&gt;"",Comprehensive!J70&lt;&gt;"",Comprehensive!K70&lt;&gt;""),1,0)+IF(AND(Comprehensive!L70&lt;&gt;"",Comprehensive!M70&lt;&gt;"",Comprehensive!N70&lt;&gt;""),1,0)+IF(AND(Comprehensive!O70&lt;&gt;"",Comprehensive!P70&lt;&gt;"",Comprehensive!Q70&lt;&gt;""),1,0)+IF(AND(Comprehensive!R70&lt;&gt;"",Comprehensive!S70&lt;&gt;"",Comprehensive!T70&lt;&gt;""),1,0)+IF(AND(Comprehensive!U70&lt;&gt;"",Comprehensive!V70&lt;&gt;"",Comprehensive!W70&lt;&gt;""),1,0)+IF(AND(Comprehensive!X70&lt;&gt;"",Comprehensive!Y70&lt;&gt;"",Comprehensive!Z70&lt;&gt;""),1,0)+IF(AND(Comprehensive!AA70&lt;&gt;"",Comprehensive!AB70&lt;&gt;"",Comprehensive!AC70&lt;&gt;""),1,0)+IF(AND(Comprehensive!AD70&lt;&gt;"",Comprehensive!AE70&lt;&gt;"",Comprehensive!AF70&lt;&gt;""),1,0)+IF(AND(Comprehensive!AG70&lt;&gt;"",Comprehensive!AH70&lt;&gt;"",Comprehensive!AI70&lt;&gt;""),1,0)+IF(AND(Comprehensive!AJ70&lt;&gt;"",Comprehensive!AK70&lt;&gt;"",Comprehensive!AL70&lt;&gt;""),1,0)+IF(AND(Comprehensive!AM70&lt;&gt;"",Comprehensive!AN70&lt;&gt;"",Comprehensive!AO70&lt;&gt;""),1,0)</f>
        <v>0</v>
      </c>
      <c r="B70" s="60">
        <f>COUNTA(Comprehensive!F70:AO70)</f>
        <v>0</v>
      </c>
      <c r="C70" s="61" t="str">
        <f t="shared" si="7"/>
        <v>OK</v>
      </c>
      <c r="G70" s="49">
        <f>IF(AND(TPL!F70&lt;&gt;"",TPL!U70&lt;&gt;""),1,0)+IF(AND(TPL!G70&lt;&gt;"",TPL!V70&lt;&gt;""),1,0)+IF(AND(TPL!H70&lt;&gt;"",TPL!W70&lt;&gt;""),1,0)+IF(AND(TPL!I70&lt;&gt;"",TPL!X70&lt;&gt;""),1,0)+IF(AND(TPL!J70&lt;&gt;"",TPL!Y70&lt;&gt;""),1,0)+IF(AND(TPL!K70&lt;&gt;"",TPL!Z70&lt;&gt;""),1,0)+IF(AND(TPL!L70&lt;&gt;"",TPL!AA70&lt;&gt;""),1,0)+IF(AND(TPL!M70&lt;&gt;"",TPL!AB70&lt;&gt;""),1,0)+IF(AND(TPL!N70&lt;&gt;"",TPL!AC70&lt;&gt;""),1,0)+IF(AND(TPL!O70&lt;&gt;"",TPL!AD70&lt;&gt;""),1,0)+IF(AND(TPL!P70&lt;&gt;"",TPL!AE70&lt;&gt;""),1,0)+IF(AND(TPL!Q70&lt;&gt;"",TPL!AF70&lt;&gt;""),1,0)</f>
        <v>0</v>
      </c>
      <c r="H70" s="65">
        <f>COUNTA(TPL!F70:Q70)+COUNTA(TPL!U70:AF70)</f>
        <v>0</v>
      </c>
      <c r="I70" s="51" t="str">
        <f t="shared" si="6"/>
        <v>OK</v>
      </c>
      <c r="L70" s="73">
        <f>Comprehensive!$G$70-Comprehensive!$F$70</f>
        <v>0</v>
      </c>
      <c r="M70" s="73">
        <f>Comprehensive!$J$70-Comprehensive!$I$70</f>
        <v>0</v>
      </c>
      <c r="N70" s="73">
        <f>Comprehensive!$M$70-Comprehensive!$L$70</f>
        <v>0</v>
      </c>
      <c r="O70" s="73">
        <f>Comprehensive!$P$70-Comprehensive!$O$70</f>
        <v>0</v>
      </c>
      <c r="P70" s="73">
        <f>Comprehensive!$S$70-Comprehensive!$R$70</f>
        <v>0</v>
      </c>
      <c r="Q70" s="73">
        <f>Comprehensive!$V$70-Comprehensive!$U$70</f>
        <v>0</v>
      </c>
      <c r="R70" s="73">
        <f>Comprehensive!$Y$70-Comprehensive!$X$70</f>
        <v>0</v>
      </c>
      <c r="S70" s="73">
        <f>Comprehensive!$AB$70-Comprehensive!$AA$70</f>
        <v>0</v>
      </c>
      <c r="T70" s="73">
        <f>Comprehensive!$AE$70-Comprehensive!$AD$70</f>
        <v>0</v>
      </c>
      <c r="U70" s="73">
        <f>Comprehensive!$AH$70-Comprehensive!$AG$70</f>
        <v>0</v>
      </c>
      <c r="V70" s="73">
        <f>Comprehensive!$AK$70-Comprehensive!$AJ$70</f>
        <v>0</v>
      </c>
      <c r="W70" s="73">
        <f>Comprehensive!$AN$70-Comprehensive!$AM$70</f>
        <v>0</v>
      </c>
      <c r="Z70" s="73" t="e">
        <f>Comprehensive!$G$70/Comprehensive!$F$70</f>
        <v>#DIV/0!</v>
      </c>
      <c r="AA70" s="73" t="e">
        <f>Comprehensive!$J$70/Comprehensive!$I$70</f>
        <v>#DIV/0!</v>
      </c>
      <c r="AB70" s="73" t="e">
        <f>Comprehensive!$M$70/Comprehensive!$L$70</f>
        <v>#DIV/0!</v>
      </c>
      <c r="AC70" s="73" t="e">
        <f>Comprehensive!$P$70/Comprehensive!$O$70</f>
        <v>#DIV/0!</v>
      </c>
      <c r="AD70" s="73" t="e">
        <f>Comprehensive!$S$70/Comprehensive!$R$70</f>
        <v>#DIV/0!</v>
      </c>
      <c r="AE70" s="73" t="e">
        <f>Comprehensive!$V$70/Comprehensive!$U$70</f>
        <v>#DIV/0!</v>
      </c>
      <c r="AF70" s="73" t="e">
        <f>Comprehensive!$Y$70/Comprehensive!$X$70</f>
        <v>#DIV/0!</v>
      </c>
      <c r="AG70" s="73" t="e">
        <f>Comprehensive!$AB$70/Comprehensive!$AA$70</f>
        <v>#DIV/0!</v>
      </c>
      <c r="AH70" s="73" t="e">
        <f>Comprehensive!$AE$70/Comprehensive!$AD$70</f>
        <v>#DIV/0!</v>
      </c>
      <c r="AI70" s="73" t="e">
        <f>Comprehensive!$AH$70/Comprehensive!$AG$70</f>
        <v>#DIV/0!</v>
      </c>
      <c r="AJ70" s="73" t="e">
        <f>Comprehensive!$AK$70/Comprehensive!$AJ$70</f>
        <v>#DIV/0!</v>
      </c>
      <c r="AK70" s="73" t="e">
        <f>Comprehensive!$AN$70/Comprehensive!$AM$70</f>
        <v>#DIV/0!</v>
      </c>
    </row>
    <row r="71" spans="1:37" x14ac:dyDescent="0.25">
      <c r="A71" s="59">
        <f>IF(AND(Comprehensive!F71&lt;&gt;"",Comprehensive!G71&lt;&gt;"",Comprehensive!H71&lt;&gt;""),1,0)+IF(AND(Comprehensive!I71&lt;&gt;"",Comprehensive!J71&lt;&gt;"",Comprehensive!K71&lt;&gt;""),1,0)+IF(AND(Comprehensive!L71&lt;&gt;"",Comprehensive!M71&lt;&gt;"",Comprehensive!N71&lt;&gt;""),1,0)+IF(AND(Comprehensive!O71&lt;&gt;"",Comprehensive!P71&lt;&gt;"",Comprehensive!Q71&lt;&gt;""),1,0)+IF(AND(Comprehensive!R71&lt;&gt;"",Comprehensive!S71&lt;&gt;"",Comprehensive!T71&lt;&gt;""),1,0)+IF(AND(Comprehensive!U71&lt;&gt;"",Comprehensive!V71&lt;&gt;"",Comprehensive!W71&lt;&gt;""),1,0)+IF(AND(Comprehensive!X71&lt;&gt;"",Comprehensive!Y71&lt;&gt;"",Comprehensive!Z71&lt;&gt;""),1,0)+IF(AND(Comprehensive!AA71&lt;&gt;"",Comprehensive!AB71&lt;&gt;"",Comprehensive!AC71&lt;&gt;""),1,0)+IF(AND(Comprehensive!AD71&lt;&gt;"",Comprehensive!AE71&lt;&gt;"",Comprehensive!AF71&lt;&gt;""),1,0)+IF(AND(Comprehensive!AG71&lt;&gt;"",Comprehensive!AH71&lt;&gt;"",Comprehensive!AI71&lt;&gt;""),1,0)+IF(AND(Comprehensive!AJ71&lt;&gt;"",Comprehensive!AK71&lt;&gt;"",Comprehensive!AL71&lt;&gt;""),1,0)+IF(AND(Comprehensive!AM71&lt;&gt;"",Comprehensive!AN71&lt;&gt;"",Comprehensive!AO71&lt;&gt;""),1,0)</f>
        <v>0</v>
      </c>
      <c r="B71" s="60">
        <f>COUNTA(Comprehensive!F71:AO71)</f>
        <v>0</v>
      </c>
      <c r="C71" s="61" t="str">
        <f t="shared" si="7"/>
        <v>OK</v>
      </c>
      <c r="G71" s="49">
        <f>IF(AND(TPL!F71&lt;&gt;"",TPL!U71&lt;&gt;""),1,0)+IF(AND(TPL!G71&lt;&gt;"",TPL!V71&lt;&gt;""),1,0)+IF(AND(TPL!H71&lt;&gt;"",TPL!W71&lt;&gt;""),1,0)+IF(AND(TPL!I71&lt;&gt;"",TPL!X71&lt;&gt;""),1,0)+IF(AND(TPL!J71&lt;&gt;"",TPL!Y71&lt;&gt;""),1,0)+IF(AND(TPL!K71&lt;&gt;"",TPL!Z71&lt;&gt;""),1,0)+IF(AND(TPL!L71&lt;&gt;"",TPL!AA71&lt;&gt;""),1,0)+IF(AND(TPL!M71&lt;&gt;"",TPL!AB71&lt;&gt;""),1,0)+IF(AND(TPL!N71&lt;&gt;"",TPL!AC71&lt;&gt;""),1,0)+IF(AND(TPL!O71&lt;&gt;"",TPL!AD71&lt;&gt;""),1,0)+IF(AND(TPL!P71&lt;&gt;"",TPL!AE71&lt;&gt;""),1,0)+IF(AND(TPL!Q71&lt;&gt;"",TPL!AF71&lt;&gt;""),1,0)</f>
        <v>0</v>
      </c>
      <c r="H71" s="65">
        <f>COUNTA(TPL!F71:Q71)+COUNTA(TPL!U71:AF71)</f>
        <v>0</v>
      </c>
      <c r="I71" s="51" t="str">
        <f t="shared" si="6"/>
        <v>OK</v>
      </c>
      <c r="L71" s="73">
        <f>Comprehensive!$G$71-Comprehensive!$F$71</f>
        <v>0</v>
      </c>
      <c r="M71" s="73">
        <f>Comprehensive!$J$71-Comprehensive!$I$71</f>
        <v>0</v>
      </c>
      <c r="N71" s="73">
        <f>Comprehensive!$M$71-Comprehensive!$L$71</f>
        <v>0</v>
      </c>
      <c r="O71" s="73">
        <f>Comprehensive!$P$71-Comprehensive!$O$71</f>
        <v>0</v>
      </c>
      <c r="P71" s="73">
        <f>Comprehensive!$S$71-Comprehensive!$R$71</f>
        <v>0</v>
      </c>
      <c r="Q71" s="73">
        <f>Comprehensive!$V$71-Comprehensive!$U$71</f>
        <v>0</v>
      </c>
      <c r="R71" s="73">
        <f>Comprehensive!$Y$71-Comprehensive!$X$71</f>
        <v>0</v>
      </c>
      <c r="S71" s="73">
        <f>Comprehensive!$AB$71-Comprehensive!$AA$71</f>
        <v>0</v>
      </c>
      <c r="T71" s="73">
        <f>Comprehensive!$AE$71-Comprehensive!$AD$71</f>
        <v>0</v>
      </c>
      <c r="U71" s="73">
        <f>Comprehensive!$AH$71-Comprehensive!$AG$71</f>
        <v>0</v>
      </c>
      <c r="V71" s="73">
        <f>Comprehensive!$AK$71-Comprehensive!$AJ$71</f>
        <v>0</v>
      </c>
      <c r="W71" s="73">
        <f>Comprehensive!$AN$71-Comprehensive!$AM$71</f>
        <v>0</v>
      </c>
      <c r="Z71" s="73" t="e">
        <f>Comprehensive!$G$71/Comprehensive!$F$71</f>
        <v>#DIV/0!</v>
      </c>
      <c r="AA71" s="73" t="e">
        <f>Comprehensive!$J$71/Comprehensive!$I$71</f>
        <v>#DIV/0!</v>
      </c>
      <c r="AB71" s="73" t="e">
        <f>Comprehensive!$M$71/Comprehensive!$L$71</f>
        <v>#DIV/0!</v>
      </c>
      <c r="AC71" s="73" t="e">
        <f>Comprehensive!$P$71/Comprehensive!$O$71</f>
        <v>#DIV/0!</v>
      </c>
      <c r="AD71" s="73" t="e">
        <f>Comprehensive!$S$71/Comprehensive!$R$71</f>
        <v>#DIV/0!</v>
      </c>
      <c r="AE71" s="73" t="e">
        <f>Comprehensive!$V$71/Comprehensive!$U$71</f>
        <v>#DIV/0!</v>
      </c>
      <c r="AF71" s="73" t="e">
        <f>Comprehensive!$Y$71/Comprehensive!$X$71</f>
        <v>#DIV/0!</v>
      </c>
      <c r="AG71" s="73" t="e">
        <f>Comprehensive!$AB$71/Comprehensive!$AA$71</f>
        <v>#DIV/0!</v>
      </c>
      <c r="AH71" s="73" t="e">
        <f>Comprehensive!$AE$71/Comprehensive!$AD$71</f>
        <v>#DIV/0!</v>
      </c>
      <c r="AI71" s="73" t="e">
        <f>Comprehensive!$AH$71/Comprehensive!$AG$71</f>
        <v>#DIV/0!</v>
      </c>
      <c r="AJ71" s="73" t="e">
        <f>Comprehensive!$AK$71/Comprehensive!$AJ$71</f>
        <v>#DIV/0!</v>
      </c>
      <c r="AK71" s="73" t="e">
        <f>Comprehensive!$AN$71/Comprehensive!$AM$71</f>
        <v>#DIV/0!</v>
      </c>
    </row>
    <row r="72" spans="1:37" x14ac:dyDescent="0.25">
      <c r="A72" s="59">
        <f>IF(AND(Comprehensive!F72&lt;&gt;"",Comprehensive!G72&lt;&gt;"",Comprehensive!H72&lt;&gt;""),1,0)+IF(AND(Comprehensive!I72&lt;&gt;"",Comprehensive!J72&lt;&gt;"",Comprehensive!K72&lt;&gt;""),1,0)+IF(AND(Comprehensive!L72&lt;&gt;"",Comprehensive!M72&lt;&gt;"",Comprehensive!N72&lt;&gt;""),1,0)+IF(AND(Comprehensive!O72&lt;&gt;"",Comprehensive!P72&lt;&gt;"",Comprehensive!Q72&lt;&gt;""),1,0)+IF(AND(Comprehensive!R72&lt;&gt;"",Comprehensive!S72&lt;&gt;"",Comprehensive!T72&lt;&gt;""),1,0)+IF(AND(Comprehensive!U72&lt;&gt;"",Comprehensive!V72&lt;&gt;"",Comprehensive!W72&lt;&gt;""),1,0)+IF(AND(Comprehensive!X72&lt;&gt;"",Comprehensive!Y72&lt;&gt;"",Comprehensive!Z72&lt;&gt;""),1,0)+IF(AND(Comprehensive!AA72&lt;&gt;"",Comprehensive!AB72&lt;&gt;"",Comprehensive!AC72&lt;&gt;""),1,0)+IF(AND(Comprehensive!AD72&lt;&gt;"",Comprehensive!AE72&lt;&gt;"",Comprehensive!AF72&lt;&gt;""),1,0)+IF(AND(Comprehensive!AG72&lt;&gt;"",Comprehensive!AH72&lt;&gt;"",Comprehensive!AI72&lt;&gt;""),1,0)+IF(AND(Comprehensive!AJ72&lt;&gt;"",Comprehensive!AK72&lt;&gt;"",Comprehensive!AL72&lt;&gt;""),1,0)+IF(AND(Comprehensive!AM72&lt;&gt;"",Comprehensive!AN72&lt;&gt;"",Comprehensive!AO72&lt;&gt;""),1,0)</f>
        <v>0</v>
      </c>
      <c r="B72" s="60">
        <f>COUNTA(Comprehensive!F72:AO72)</f>
        <v>0</v>
      </c>
      <c r="C72" s="61" t="str">
        <f t="shared" si="7"/>
        <v>OK</v>
      </c>
      <c r="G72" s="49">
        <f>IF(AND(TPL!F72&lt;&gt;"",TPL!U72&lt;&gt;""),1,0)+IF(AND(TPL!G72&lt;&gt;"",TPL!V72&lt;&gt;""),1,0)+IF(AND(TPL!H72&lt;&gt;"",TPL!W72&lt;&gt;""),1,0)+IF(AND(TPL!I72&lt;&gt;"",TPL!X72&lt;&gt;""),1,0)+IF(AND(TPL!J72&lt;&gt;"",TPL!Y72&lt;&gt;""),1,0)+IF(AND(TPL!K72&lt;&gt;"",TPL!Z72&lt;&gt;""),1,0)+IF(AND(TPL!L72&lt;&gt;"",TPL!AA72&lt;&gt;""),1,0)+IF(AND(TPL!M72&lt;&gt;"",TPL!AB72&lt;&gt;""),1,0)+IF(AND(TPL!N72&lt;&gt;"",TPL!AC72&lt;&gt;""),1,0)+IF(AND(TPL!O72&lt;&gt;"",TPL!AD72&lt;&gt;""),1,0)+IF(AND(TPL!P72&lt;&gt;"",TPL!AE72&lt;&gt;""),1,0)+IF(AND(TPL!Q72&lt;&gt;"",TPL!AF72&lt;&gt;""),1,0)</f>
        <v>0</v>
      </c>
      <c r="H72" s="65">
        <f>COUNTA(TPL!F72:Q72)+COUNTA(TPL!U72:AF72)</f>
        <v>0</v>
      </c>
      <c r="I72" s="51" t="str">
        <f t="shared" si="6"/>
        <v>OK</v>
      </c>
      <c r="L72" s="73">
        <f>Comprehensive!$G$72-Comprehensive!$F$72</f>
        <v>0</v>
      </c>
      <c r="M72" s="73">
        <f>Comprehensive!$J$72-Comprehensive!$I$72</f>
        <v>0</v>
      </c>
      <c r="N72" s="73">
        <f>Comprehensive!$M$72-Comprehensive!$L$72</f>
        <v>0</v>
      </c>
      <c r="O72" s="73">
        <f>Comprehensive!$P$72-Comprehensive!$O$72</f>
        <v>0</v>
      </c>
      <c r="P72" s="73">
        <f>Comprehensive!$S$72-Comprehensive!$R$72</f>
        <v>0</v>
      </c>
      <c r="Q72" s="73">
        <f>Comprehensive!$V$72-Comprehensive!$U$72</f>
        <v>0</v>
      </c>
      <c r="R72" s="73">
        <f>Comprehensive!$Y$72-Comprehensive!$X$72</f>
        <v>0</v>
      </c>
      <c r="S72" s="73">
        <f>Comprehensive!$AB$72-Comprehensive!$AA$72</f>
        <v>0</v>
      </c>
      <c r="T72" s="73">
        <f>Comprehensive!$AE$72-Comprehensive!$AD$72</f>
        <v>0</v>
      </c>
      <c r="U72" s="73">
        <f>Comprehensive!$AH$72-Comprehensive!$AG$72</f>
        <v>0</v>
      </c>
      <c r="V72" s="73">
        <f>Comprehensive!$AK$72-Comprehensive!$AJ$72</f>
        <v>0</v>
      </c>
      <c r="W72" s="73">
        <f>Comprehensive!$AN$72-Comprehensive!$AM$72</f>
        <v>0</v>
      </c>
      <c r="Z72" s="73" t="e">
        <f>Comprehensive!$G$72/Comprehensive!$F$72</f>
        <v>#DIV/0!</v>
      </c>
      <c r="AA72" s="73" t="e">
        <f>Comprehensive!$J$72/Comprehensive!$I$72</f>
        <v>#DIV/0!</v>
      </c>
      <c r="AB72" s="73" t="e">
        <f>Comprehensive!$M$72/Comprehensive!$L$72</f>
        <v>#DIV/0!</v>
      </c>
      <c r="AC72" s="73" t="e">
        <f>Comprehensive!$P$72/Comprehensive!$O$72</f>
        <v>#DIV/0!</v>
      </c>
      <c r="AD72" s="73" t="e">
        <f>Comprehensive!$S$72/Comprehensive!$R$72</f>
        <v>#DIV/0!</v>
      </c>
      <c r="AE72" s="73" t="e">
        <f>Comprehensive!$V$72/Comprehensive!$U$72</f>
        <v>#DIV/0!</v>
      </c>
      <c r="AF72" s="73" t="e">
        <f>Comprehensive!$Y$72/Comprehensive!$X$72</f>
        <v>#DIV/0!</v>
      </c>
      <c r="AG72" s="73" t="e">
        <f>Comprehensive!$AB$72/Comprehensive!$AA$72</f>
        <v>#DIV/0!</v>
      </c>
      <c r="AH72" s="73" t="e">
        <f>Comprehensive!$AE$72/Comprehensive!$AD$72</f>
        <v>#DIV/0!</v>
      </c>
      <c r="AI72" s="73" t="e">
        <f>Comprehensive!$AH$72/Comprehensive!$AG$72</f>
        <v>#DIV/0!</v>
      </c>
      <c r="AJ72" s="73" t="e">
        <f>Comprehensive!$AK$72/Comprehensive!$AJ$72</f>
        <v>#DIV/0!</v>
      </c>
      <c r="AK72" s="73" t="e">
        <f>Comprehensive!$AN$72/Comprehensive!$AM$72</f>
        <v>#DIV/0!</v>
      </c>
    </row>
    <row r="73" spans="1:37" x14ac:dyDescent="0.25">
      <c r="A73" s="59">
        <f>IF(AND(Comprehensive!F73&lt;&gt;"",Comprehensive!G73&lt;&gt;"",Comprehensive!H73&lt;&gt;""),1,0)+IF(AND(Comprehensive!I73&lt;&gt;"",Comprehensive!J73&lt;&gt;"",Comprehensive!K73&lt;&gt;""),1,0)+IF(AND(Comprehensive!L73&lt;&gt;"",Comprehensive!M73&lt;&gt;"",Comprehensive!N73&lt;&gt;""),1,0)+IF(AND(Comprehensive!O73&lt;&gt;"",Comprehensive!P73&lt;&gt;"",Comprehensive!Q73&lt;&gt;""),1,0)+IF(AND(Comprehensive!R73&lt;&gt;"",Comprehensive!S73&lt;&gt;"",Comprehensive!T73&lt;&gt;""),1,0)+IF(AND(Comprehensive!U73&lt;&gt;"",Comprehensive!V73&lt;&gt;"",Comprehensive!W73&lt;&gt;""),1,0)+IF(AND(Comprehensive!X73&lt;&gt;"",Comprehensive!Y73&lt;&gt;"",Comprehensive!Z73&lt;&gt;""),1,0)+IF(AND(Comprehensive!AA73&lt;&gt;"",Comprehensive!AB73&lt;&gt;"",Comprehensive!AC73&lt;&gt;""),1,0)+IF(AND(Comprehensive!AD73&lt;&gt;"",Comprehensive!AE73&lt;&gt;"",Comprehensive!AF73&lt;&gt;""),1,0)+IF(AND(Comprehensive!AG73&lt;&gt;"",Comprehensive!AH73&lt;&gt;"",Comprehensive!AI73&lt;&gt;""),1,0)+IF(AND(Comprehensive!AJ73&lt;&gt;"",Comprehensive!AK73&lt;&gt;"",Comprehensive!AL73&lt;&gt;""),1,0)+IF(AND(Comprehensive!AM73&lt;&gt;"",Comprehensive!AN73&lt;&gt;"",Comprehensive!AO73&lt;&gt;""),1,0)</f>
        <v>0</v>
      </c>
      <c r="B73" s="60">
        <f>COUNTA(Comprehensive!F73:AO73)</f>
        <v>0</v>
      </c>
      <c r="C73" s="61" t="str">
        <f t="shared" si="7"/>
        <v>OK</v>
      </c>
      <c r="G73" s="49">
        <f>IF(AND(TPL!F73&lt;&gt;"",TPL!U73&lt;&gt;""),1,0)+IF(AND(TPL!G73&lt;&gt;"",TPL!V73&lt;&gt;""),1,0)+IF(AND(TPL!H73&lt;&gt;"",TPL!W73&lt;&gt;""),1,0)+IF(AND(TPL!I73&lt;&gt;"",TPL!X73&lt;&gt;""),1,0)+IF(AND(TPL!J73&lt;&gt;"",TPL!Y73&lt;&gt;""),1,0)+IF(AND(TPL!K73&lt;&gt;"",TPL!Z73&lt;&gt;""),1,0)+IF(AND(TPL!L73&lt;&gt;"",TPL!AA73&lt;&gt;""),1,0)+IF(AND(TPL!M73&lt;&gt;"",TPL!AB73&lt;&gt;""),1,0)+IF(AND(TPL!N73&lt;&gt;"",TPL!AC73&lt;&gt;""),1,0)+IF(AND(TPL!O73&lt;&gt;"",TPL!AD73&lt;&gt;""),1,0)+IF(AND(TPL!P73&lt;&gt;"",TPL!AE73&lt;&gt;""),1,0)+IF(AND(TPL!Q73&lt;&gt;"",TPL!AF73&lt;&gt;""),1,0)</f>
        <v>0</v>
      </c>
      <c r="H73" s="65">
        <f>COUNTA(TPL!F73:Q73)+COUNTA(TPL!U73:AF73)</f>
        <v>0</v>
      </c>
      <c r="I73" s="51" t="str">
        <f t="shared" si="6"/>
        <v>OK</v>
      </c>
      <c r="L73" s="73">
        <f>Comprehensive!$G$73-Comprehensive!$F$73</f>
        <v>0</v>
      </c>
      <c r="M73" s="73">
        <f>Comprehensive!$J$73-Comprehensive!$I$73</f>
        <v>0</v>
      </c>
      <c r="N73" s="73">
        <f>Comprehensive!$M$73-Comprehensive!$L$73</f>
        <v>0</v>
      </c>
      <c r="O73" s="73">
        <f>Comprehensive!$P$73-Comprehensive!$O$73</f>
        <v>0</v>
      </c>
      <c r="P73" s="73">
        <f>Comprehensive!$S$73-Comprehensive!$R$73</f>
        <v>0</v>
      </c>
      <c r="Q73" s="73">
        <f>Comprehensive!$V$73-Comprehensive!$U$73</f>
        <v>0</v>
      </c>
      <c r="R73" s="73">
        <f>Comprehensive!$Y$73-Comprehensive!$X$73</f>
        <v>0</v>
      </c>
      <c r="S73" s="73">
        <f>Comprehensive!$AB$73-Comprehensive!$AA$73</f>
        <v>0</v>
      </c>
      <c r="T73" s="73">
        <f>Comprehensive!$AE$73-Comprehensive!$AD$73</f>
        <v>0</v>
      </c>
      <c r="U73" s="73">
        <f>Comprehensive!$AH$73-Comprehensive!$AG$73</f>
        <v>0</v>
      </c>
      <c r="V73" s="73">
        <f>Comprehensive!$AK$73-Comprehensive!$AJ$73</f>
        <v>0</v>
      </c>
      <c r="W73" s="73">
        <f>Comprehensive!$AN$73-Comprehensive!$AM$73</f>
        <v>0</v>
      </c>
      <c r="Z73" s="73" t="e">
        <f>Comprehensive!$G$73/Comprehensive!$F$73</f>
        <v>#DIV/0!</v>
      </c>
      <c r="AA73" s="73" t="e">
        <f>Comprehensive!$J$73/Comprehensive!$I$73</f>
        <v>#DIV/0!</v>
      </c>
      <c r="AB73" s="73" t="e">
        <f>Comprehensive!$M$73/Comprehensive!$L$73</f>
        <v>#DIV/0!</v>
      </c>
      <c r="AC73" s="73" t="e">
        <f>Comprehensive!$P$73/Comprehensive!$O$73</f>
        <v>#DIV/0!</v>
      </c>
      <c r="AD73" s="73" t="e">
        <f>Comprehensive!$S$73/Comprehensive!$R$73</f>
        <v>#DIV/0!</v>
      </c>
      <c r="AE73" s="73" t="e">
        <f>Comprehensive!$V$73/Comprehensive!$U$73</f>
        <v>#DIV/0!</v>
      </c>
      <c r="AF73" s="73" t="e">
        <f>Comprehensive!$Y$73/Comprehensive!$X$73</f>
        <v>#DIV/0!</v>
      </c>
      <c r="AG73" s="73" t="e">
        <f>Comprehensive!$AB$73/Comprehensive!$AA$73</f>
        <v>#DIV/0!</v>
      </c>
      <c r="AH73" s="73" t="e">
        <f>Comprehensive!$AE$73/Comprehensive!$AD$73</f>
        <v>#DIV/0!</v>
      </c>
      <c r="AI73" s="73" t="e">
        <f>Comprehensive!$AH$73/Comprehensive!$AG$73</f>
        <v>#DIV/0!</v>
      </c>
      <c r="AJ73" s="73" t="e">
        <f>Comprehensive!$AK$73/Comprehensive!$AJ$73</f>
        <v>#DIV/0!</v>
      </c>
      <c r="AK73" s="73" t="e">
        <f>Comprehensive!$AN$73/Comprehensive!$AM$73</f>
        <v>#DIV/0!</v>
      </c>
    </row>
    <row r="74" spans="1:37" x14ac:dyDescent="0.25">
      <c r="A74" s="59">
        <f>IF(AND(Comprehensive!F74&lt;&gt;"",Comprehensive!G74&lt;&gt;"",Comprehensive!H74&lt;&gt;""),1,0)+IF(AND(Comprehensive!I74&lt;&gt;"",Comprehensive!J74&lt;&gt;"",Comprehensive!K74&lt;&gt;""),1,0)+IF(AND(Comprehensive!L74&lt;&gt;"",Comprehensive!M74&lt;&gt;"",Comprehensive!N74&lt;&gt;""),1,0)+IF(AND(Comprehensive!O74&lt;&gt;"",Comprehensive!P74&lt;&gt;"",Comprehensive!Q74&lt;&gt;""),1,0)+IF(AND(Comprehensive!R74&lt;&gt;"",Comprehensive!S74&lt;&gt;"",Comprehensive!T74&lt;&gt;""),1,0)+IF(AND(Comprehensive!U74&lt;&gt;"",Comprehensive!V74&lt;&gt;"",Comprehensive!W74&lt;&gt;""),1,0)+IF(AND(Comprehensive!X74&lt;&gt;"",Comprehensive!Y74&lt;&gt;"",Comprehensive!Z74&lt;&gt;""),1,0)+IF(AND(Comprehensive!AA74&lt;&gt;"",Comprehensive!AB74&lt;&gt;"",Comprehensive!AC74&lt;&gt;""),1,0)+IF(AND(Comprehensive!AD74&lt;&gt;"",Comprehensive!AE74&lt;&gt;"",Comprehensive!AF74&lt;&gt;""),1,0)+IF(AND(Comprehensive!AG74&lt;&gt;"",Comprehensive!AH74&lt;&gt;"",Comprehensive!AI74&lt;&gt;""),1,0)+IF(AND(Comprehensive!AJ74&lt;&gt;"",Comprehensive!AK74&lt;&gt;"",Comprehensive!AL74&lt;&gt;""),1,0)+IF(AND(Comprehensive!AM74&lt;&gt;"",Comprehensive!AN74&lt;&gt;"",Comprehensive!AO74&lt;&gt;""),1,0)</f>
        <v>0</v>
      </c>
      <c r="B74" s="60">
        <f>COUNTA(Comprehensive!F74:AO74)</f>
        <v>0</v>
      </c>
      <c r="C74" s="61" t="str">
        <f t="shared" si="7"/>
        <v>OK</v>
      </c>
      <c r="G74" s="49">
        <f>IF(AND(TPL!F74&lt;&gt;"",TPL!U74&lt;&gt;""),1,0)+IF(AND(TPL!G74&lt;&gt;"",TPL!V74&lt;&gt;""),1,0)+IF(AND(TPL!H74&lt;&gt;"",TPL!W74&lt;&gt;""),1,0)+IF(AND(TPL!I74&lt;&gt;"",TPL!X74&lt;&gt;""),1,0)+IF(AND(TPL!J74&lt;&gt;"",TPL!Y74&lt;&gt;""),1,0)+IF(AND(TPL!K74&lt;&gt;"",TPL!Z74&lt;&gt;""),1,0)+IF(AND(TPL!L74&lt;&gt;"",TPL!AA74&lt;&gt;""),1,0)+IF(AND(TPL!M74&lt;&gt;"",TPL!AB74&lt;&gt;""),1,0)+IF(AND(TPL!N74&lt;&gt;"",TPL!AC74&lt;&gt;""),1,0)+IF(AND(TPL!O74&lt;&gt;"",TPL!AD74&lt;&gt;""),1,0)+IF(AND(TPL!P74&lt;&gt;"",TPL!AE74&lt;&gt;""),1,0)+IF(AND(TPL!Q74&lt;&gt;"",TPL!AF74&lt;&gt;""),1,0)</f>
        <v>0</v>
      </c>
      <c r="H74" s="65">
        <f>COUNTA(TPL!F74:Q74)+COUNTA(TPL!U74:AF74)</f>
        <v>0</v>
      </c>
      <c r="I74" s="51" t="str">
        <f t="shared" si="6"/>
        <v>OK</v>
      </c>
      <c r="L74" s="73">
        <f>Comprehensive!$G$74-Comprehensive!$F$74</f>
        <v>0</v>
      </c>
      <c r="M74" s="73">
        <f>Comprehensive!$J$74-Comprehensive!$I$74</f>
        <v>0</v>
      </c>
      <c r="N74" s="73">
        <f>Comprehensive!$M$74-Comprehensive!$L$74</f>
        <v>0</v>
      </c>
      <c r="O74" s="73">
        <f>Comprehensive!$P$74-Comprehensive!$O$74</f>
        <v>0</v>
      </c>
      <c r="P74" s="73">
        <f>Comprehensive!$S$74-Comprehensive!$R$74</f>
        <v>0</v>
      </c>
      <c r="Q74" s="73">
        <f>Comprehensive!$V$74-Comprehensive!$U$74</f>
        <v>0</v>
      </c>
      <c r="R74" s="73">
        <f>Comprehensive!$Y$74-Comprehensive!$X$74</f>
        <v>0</v>
      </c>
      <c r="S74" s="73">
        <f>Comprehensive!$AB$74-Comprehensive!$AA$74</f>
        <v>0</v>
      </c>
      <c r="T74" s="73">
        <f>Comprehensive!$AE$74-Comprehensive!$AD$74</f>
        <v>0</v>
      </c>
      <c r="U74" s="73">
        <f>Comprehensive!$AH$74-Comprehensive!$AG$74</f>
        <v>0</v>
      </c>
      <c r="V74" s="73">
        <f>Comprehensive!$AK$74-Comprehensive!$AJ$74</f>
        <v>0</v>
      </c>
      <c r="W74" s="73">
        <f>Comprehensive!$AN$74-Comprehensive!$AM$74</f>
        <v>0</v>
      </c>
      <c r="Z74" s="73" t="e">
        <f>Comprehensive!$G$74/Comprehensive!$F$74</f>
        <v>#DIV/0!</v>
      </c>
      <c r="AA74" s="73" t="e">
        <f>Comprehensive!$J$74/Comprehensive!$I$74</f>
        <v>#DIV/0!</v>
      </c>
      <c r="AB74" s="73" t="e">
        <f>Comprehensive!$M$74/Comprehensive!$L$74</f>
        <v>#DIV/0!</v>
      </c>
      <c r="AC74" s="73" t="e">
        <f>Comprehensive!$P$74/Comprehensive!$O$74</f>
        <v>#DIV/0!</v>
      </c>
      <c r="AD74" s="73" t="e">
        <f>Comprehensive!$S$74/Comprehensive!$R$74</f>
        <v>#DIV/0!</v>
      </c>
      <c r="AE74" s="73" t="e">
        <f>Comprehensive!$V$74/Comprehensive!$U$74</f>
        <v>#DIV/0!</v>
      </c>
      <c r="AF74" s="73" t="e">
        <f>Comprehensive!$Y$74/Comprehensive!$X$74</f>
        <v>#DIV/0!</v>
      </c>
      <c r="AG74" s="73" t="e">
        <f>Comprehensive!$AB$74/Comprehensive!$AA$74</f>
        <v>#DIV/0!</v>
      </c>
      <c r="AH74" s="73" t="e">
        <f>Comprehensive!$AE$74/Comprehensive!$AD$74</f>
        <v>#DIV/0!</v>
      </c>
      <c r="AI74" s="73" t="e">
        <f>Comprehensive!$AH$74/Comprehensive!$AG$74</f>
        <v>#DIV/0!</v>
      </c>
      <c r="AJ74" s="73" t="e">
        <f>Comprehensive!$AK$74/Comprehensive!$AJ$74</f>
        <v>#DIV/0!</v>
      </c>
      <c r="AK74" s="73" t="e">
        <f>Comprehensive!$AN$74/Comprehensive!$AM$74</f>
        <v>#DIV/0!</v>
      </c>
    </row>
    <row r="75" spans="1:37" x14ac:dyDescent="0.25">
      <c r="A75" s="59">
        <f>IF(AND(Comprehensive!F75&lt;&gt;"",Comprehensive!G75&lt;&gt;"",Comprehensive!H75&lt;&gt;""),1,0)+IF(AND(Comprehensive!I75&lt;&gt;"",Comprehensive!J75&lt;&gt;"",Comprehensive!K75&lt;&gt;""),1,0)+IF(AND(Comprehensive!L75&lt;&gt;"",Comprehensive!M75&lt;&gt;"",Comprehensive!N75&lt;&gt;""),1,0)+IF(AND(Comprehensive!O75&lt;&gt;"",Comprehensive!P75&lt;&gt;"",Comprehensive!Q75&lt;&gt;""),1,0)+IF(AND(Comprehensive!R75&lt;&gt;"",Comprehensive!S75&lt;&gt;"",Comprehensive!T75&lt;&gt;""),1,0)+IF(AND(Comprehensive!U75&lt;&gt;"",Comprehensive!V75&lt;&gt;"",Comprehensive!W75&lt;&gt;""),1,0)+IF(AND(Comprehensive!X75&lt;&gt;"",Comprehensive!Y75&lt;&gt;"",Comprehensive!Z75&lt;&gt;""),1,0)+IF(AND(Comprehensive!AA75&lt;&gt;"",Comprehensive!AB75&lt;&gt;"",Comprehensive!AC75&lt;&gt;""),1,0)+IF(AND(Comprehensive!AD75&lt;&gt;"",Comprehensive!AE75&lt;&gt;"",Comprehensive!AF75&lt;&gt;""),1,0)+IF(AND(Comprehensive!AG75&lt;&gt;"",Comprehensive!AH75&lt;&gt;"",Comprehensive!AI75&lt;&gt;""),1,0)+IF(AND(Comprehensive!AJ75&lt;&gt;"",Comprehensive!AK75&lt;&gt;"",Comprehensive!AL75&lt;&gt;""),1,0)+IF(AND(Comprehensive!AM75&lt;&gt;"",Comprehensive!AN75&lt;&gt;"",Comprehensive!AO75&lt;&gt;""),1,0)</f>
        <v>0</v>
      </c>
      <c r="B75" s="60">
        <f>COUNTA(Comprehensive!F75:AO75)</f>
        <v>0</v>
      </c>
      <c r="C75" s="61" t="str">
        <f t="shared" si="7"/>
        <v>OK</v>
      </c>
      <c r="G75" s="49">
        <f>IF(AND(TPL!F75&lt;&gt;"",TPL!U75&lt;&gt;""),1,0)+IF(AND(TPL!G75&lt;&gt;"",TPL!V75&lt;&gt;""),1,0)+IF(AND(TPL!H75&lt;&gt;"",TPL!W75&lt;&gt;""),1,0)+IF(AND(TPL!I75&lt;&gt;"",TPL!X75&lt;&gt;""),1,0)+IF(AND(TPL!J75&lt;&gt;"",TPL!Y75&lt;&gt;""),1,0)+IF(AND(TPL!K75&lt;&gt;"",TPL!Z75&lt;&gt;""),1,0)+IF(AND(TPL!L75&lt;&gt;"",TPL!AA75&lt;&gt;""),1,0)+IF(AND(TPL!M75&lt;&gt;"",TPL!AB75&lt;&gt;""),1,0)+IF(AND(TPL!N75&lt;&gt;"",TPL!AC75&lt;&gt;""),1,0)+IF(AND(TPL!O75&lt;&gt;"",TPL!AD75&lt;&gt;""),1,0)+IF(AND(TPL!P75&lt;&gt;"",TPL!AE75&lt;&gt;""),1,0)+IF(AND(TPL!Q75&lt;&gt;"",TPL!AF75&lt;&gt;""),1,0)</f>
        <v>0</v>
      </c>
      <c r="H75" s="65">
        <f>COUNTA(TPL!F75:Q75)+COUNTA(TPL!U75:AF75)</f>
        <v>0</v>
      </c>
      <c r="I75" s="51" t="str">
        <f t="shared" si="6"/>
        <v>OK</v>
      </c>
      <c r="L75" s="73">
        <f>Comprehensive!$G$75-Comprehensive!$F$75</f>
        <v>0</v>
      </c>
      <c r="M75" s="73">
        <f>Comprehensive!$J$75-Comprehensive!$I$75</f>
        <v>0</v>
      </c>
      <c r="N75" s="73">
        <f>Comprehensive!$M$75-Comprehensive!$L$75</f>
        <v>0</v>
      </c>
      <c r="O75" s="73">
        <f>Comprehensive!$P$75-Comprehensive!$O$75</f>
        <v>0</v>
      </c>
      <c r="P75" s="73">
        <f>Comprehensive!$S$75-Comprehensive!$R$75</f>
        <v>0</v>
      </c>
      <c r="Q75" s="73">
        <f>Comprehensive!$V$75-Comprehensive!$U$75</f>
        <v>0</v>
      </c>
      <c r="R75" s="73">
        <f>Comprehensive!$Y$75-Comprehensive!$X$75</f>
        <v>0</v>
      </c>
      <c r="S75" s="73">
        <f>Comprehensive!$AB$75-Comprehensive!$AA$75</f>
        <v>0</v>
      </c>
      <c r="T75" s="73">
        <f>Comprehensive!$AE$75-Comprehensive!$AD$75</f>
        <v>0</v>
      </c>
      <c r="U75" s="73">
        <f>Comprehensive!$AH$75-Comprehensive!$AG$75</f>
        <v>0</v>
      </c>
      <c r="V75" s="73">
        <f>Comprehensive!$AK$75-Comprehensive!$AJ$75</f>
        <v>0</v>
      </c>
      <c r="W75" s="73">
        <f>Comprehensive!$AN$75-Comprehensive!$AM$75</f>
        <v>0</v>
      </c>
      <c r="Z75" s="73" t="e">
        <f>Comprehensive!$G$75/Comprehensive!$F$75</f>
        <v>#DIV/0!</v>
      </c>
      <c r="AA75" s="73" t="e">
        <f>Comprehensive!$J$75/Comprehensive!$I$75</f>
        <v>#DIV/0!</v>
      </c>
      <c r="AB75" s="73" t="e">
        <f>Comprehensive!$M$75/Comprehensive!$L$75</f>
        <v>#DIV/0!</v>
      </c>
      <c r="AC75" s="73" t="e">
        <f>Comprehensive!$P$75/Comprehensive!$O$75</f>
        <v>#DIV/0!</v>
      </c>
      <c r="AD75" s="73" t="e">
        <f>Comprehensive!$S$75/Comprehensive!$R$75</f>
        <v>#DIV/0!</v>
      </c>
      <c r="AE75" s="73" t="e">
        <f>Comprehensive!$V$75/Comprehensive!$U$75</f>
        <v>#DIV/0!</v>
      </c>
      <c r="AF75" s="73" t="e">
        <f>Comprehensive!$Y$75/Comprehensive!$X$75</f>
        <v>#DIV/0!</v>
      </c>
      <c r="AG75" s="73" t="e">
        <f>Comprehensive!$AB$75/Comprehensive!$AA$75</f>
        <v>#DIV/0!</v>
      </c>
      <c r="AH75" s="73" t="e">
        <f>Comprehensive!$AE$75/Comprehensive!$AD$75</f>
        <v>#DIV/0!</v>
      </c>
      <c r="AI75" s="73" t="e">
        <f>Comprehensive!$AH$75/Comprehensive!$AG$75</f>
        <v>#DIV/0!</v>
      </c>
      <c r="AJ75" s="73" t="e">
        <f>Comprehensive!$AK$75/Comprehensive!$AJ$75</f>
        <v>#DIV/0!</v>
      </c>
      <c r="AK75" s="73" t="e">
        <f>Comprehensive!$AN$75/Comprehensive!$AM$75</f>
        <v>#DIV/0!</v>
      </c>
    </row>
    <row r="76" spans="1:37" x14ac:dyDescent="0.25">
      <c r="A76" s="59">
        <f>IF(AND(Comprehensive!F76&lt;&gt;"",Comprehensive!G76&lt;&gt;"",Comprehensive!H76&lt;&gt;""),1,0)+IF(AND(Comprehensive!I76&lt;&gt;"",Comprehensive!J76&lt;&gt;"",Comprehensive!K76&lt;&gt;""),1,0)+IF(AND(Comprehensive!L76&lt;&gt;"",Comprehensive!M76&lt;&gt;"",Comprehensive!N76&lt;&gt;""),1,0)+IF(AND(Comprehensive!O76&lt;&gt;"",Comprehensive!P76&lt;&gt;"",Comprehensive!Q76&lt;&gt;""),1,0)+IF(AND(Comprehensive!R76&lt;&gt;"",Comprehensive!S76&lt;&gt;"",Comprehensive!T76&lt;&gt;""),1,0)+IF(AND(Comprehensive!U76&lt;&gt;"",Comprehensive!V76&lt;&gt;"",Comprehensive!W76&lt;&gt;""),1,0)+IF(AND(Comprehensive!X76&lt;&gt;"",Comprehensive!Y76&lt;&gt;"",Comprehensive!Z76&lt;&gt;""),1,0)+IF(AND(Comprehensive!AA76&lt;&gt;"",Comprehensive!AB76&lt;&gt;"",Comprehensive!AC76&lt;&gt;""),1,0)+IF(AND(Comprehensive!AD76&lt;&gt;"",Comprehensive!AE76&lt;&gt;"",Comprehensive!AF76&lt;&gt;""),1,0)+IF(AND(Comprehensive!AG76&lt;&gt;"",Comprehensive!AH76&lt;&gt;"",Comprehensive!AI76&lt;&gt;""),1,0)+IF(AND(Comprehensive!AJ76&lt;&gt;"",Comprehensive!AK76&lt;&gt;"",Comprehensive!AL76&lt;&gt;""),1,0)+IF(AND(Comprehensive!AM76&lt;&gt;"",Comprehensive!AN76&lt;&gt;"",Comprehensive!AO76&lt;&gt;""),1,0)</f>
        <v>0</v>
      </c>
      <c r="B76" s="60">
        <f>COUNTA(Comprehensive!F76:AO76)</f>
        <v>0</v>
      </c>
      <c r="C76" s="61" t="str">
        <f t="shared" si="7"/>
        <v>OK</v>
      </c>
      <c r="G76" s="49">
        <f>IF(AND(TPL!F76&lt;&gt;"",TPL!U76&lt;&gt;""),1,0)+IF(AND(TPL!G76&lt;&gt;"",TPL!V76&lt;&gt;""),1,0)+IF(AND(TPL!H76&lt;&gt;"",TPL!W76&lt;&gt;""),1,0)+IF(AND(TPL!I76&lt;&gt;"",TPL!X76&lt;&gt;""),1,0)+IF(AND(TPL!J76&lt;&gt;"",TPL!Y76&lt;&gt;""),1,0)+IF(AND(TPL!K76&lt;&gt;"",TPL!Z76&lt;&gt;""),1,0)+IF(AND(TPL!L76&lt;&gt;"",TPL!AA76&lt;&gt;""),1,0)+IF(AND(TPL!M76&lt;&gt;"",TPL!AB76&lt;&gt;""),1,0)+IF(AND(TPL!N76&lt;&gt;"",TPL!AC76&lt;&gt;""),1,0)+IF(AND(TPL!O76&lt;&gt;"",TPL!AD76&lt;&gt;""),1,0)+IF(AND(TPL!P76&lt;&gt;"",TPL!AE76&lt;&gt;""),1,0)+IF(AND(TPL!Q76&lt;&gt;"",TPL!AF76&lt;&gt;""),1,0)</f>
        <v>0</v>
      </c>
      <c r="H76" s="65">
        <f>COUNTA(TPL!F76:Q76)+COUNTA(TPL!U76:AF76)</f>
        <v>0</v>
      </c>
      <c r="I76" s="51" t="str">
        <f t="shared" si="6"/>
        <v>OK</v>
      </c>
      <c r="L76" s="73">
        <f>Comprehensive!$G$76-Comprehensive!$F$76</f>
        <v>0</v>
      </c>
      <c r="M76" s="73">
        <f>Comprehensive!$J$76-Comprehensive!$I$76</f>
        <v>0</v>
      </c>
      <c r="N76" s="73">
        <f>Comprehensive!$M$76-Comprehensive!$L$76</f>
        <v>0</v>
      </c>
      <c r="O76" s="73">
        <f>Comprehensive!$P$76-Comprehensive!$O$76</f>
        <v>0</v>
      </c>
      <c r="P76" s="73">
        <f>Comprehensive!$S$76-Comprehensive!$R$76</f>
        <v>0</v>
      </c>
      <c r="Q76" s="73">
        <f>Comprehensive!$V$76-Comprehensive!$U$76</f>
        <v>0</v>
      </c>
      <c r="R76" s="73">
        <f>Comprehensive!$Y$76-Comprehensive!$X$76</f>
        <v>0</v>
      </c>
      <c r="S76" s="73">
        <f>Comprehensive!$AB$76-Comprehensive!$AA$76</f>
        <v>0</v>
      </c>
      <c r="T76" s="73">
        <f>Comprehensive!$AE$76-Comprehensive!$AD$76</f>
        <v>0</v>
      </c>
      <c r="U76" s="73">
        <f>Comprehensive!$AH$76-Comprehensive!$AG$76</f>
        <v>0</v>
      </c>
      <c r="V76" s="73">
        <f>Comprehensive!$AK$76-Comprehensive!$AJ$76</f>
        <v>0</v>
      </c>
      <c r="W76" s="73">
        <f>Comprehensive!$AN$76-Comprehensive!$AM$76</f>
        <v>0</v>
      </c>
      <c r="Z76" s="73" t="e">
        <f>Comprehensive!$G$76/Comprehensive!$F$76</f>
        <v>#DIV/0!</v>
      </c>
      <c r="AA76" s="73" t="e">
        <f>Comprehensive!$J$76/Comprehensive!$I$76</f>
        <v>#DIV/0!</v>
      </c>
      <c r="AB76" s="73" t="e">
        <f>Comprehensive!$M$76/Comprehensive!$L$76</f>
        <v>#DIV/0!</v>
      </c>
      <c r="AC76" s="73" t="e">
        <f>Comprehensive!$P$76/Comprehensive!$O$76</f>
        <v>#DIV/0!</v>
      </c>
      <c r="AD76" s="73" t="e">
        <f>Comprehensive!$S$76/Comprehensive!$R$76</f>
        <v>#DIV/0!</v>
      </c>
      <c r="AE76" s="73" t="e">
        <f>Comprehensive!$V$76/Comprehensive!$U$76</f>
        <v>#DIV/0!</v>
      </c>
      <c r="AF76" s="73" t="e">
        <f>Comprehensive!$Y$76/Comprehensive!$X$76</f>
        <v>#DIV/0!</v>
      </c>
      <c r="AG76" s="73" t="e">
        <f>Comprehensive!$AB$76/Comprehensive!$AA$76</f>
        <v>#DIV/0!</v>
      </c>
      <c r="AH76" s="73" t="e">
        <f>Comprehensive!$AE$76/Comprehensive!$AD$76</f>
        <v>#DIV/0!</v>
      </c>
      <c r="AI76" s="73" t="e">
        <f>Comprehensive!$AH$76/Comprehensive!$AG$76</f>
        <v>#DIV/0!</v>
      </c>
      <c r="AJ76" s="73" t="e">
        <f>Comprehensive!$AK$76/Comprehensive!$AJ$76</f>
        <v>#DIV/0!</v>
      </c>
      <c r="AK76" s="73" t="e">
        <f>Comprehensive!$AN$76/Comprehensive!$AM$76</f>
        <v>#DIV/0!</v>
      </c>
    </row>
    <row r="77" spans="1:37" x14ac:dyDescent="0.25">
      <c r="A77" s="59">
        <f>IF(AND(Comprehensive!F77&lt;&gt;"",Comprehensive!G77&lt;&gt;"",Comprehensive!H77&lt;&gt;""),1,0)+IF(AND(Comprehensive!I77&lt;&gt;"",Comprehensive!J77&lt;&gt;"",Comprehensive!K77&lt;&gt;""),1,0)+IF(AND(Comprehensive!L77&lt;&gt;"",Comprehensive!M77&lt;&gt;"",Comprehensive!N77&lt;&gt;""),1,0)+IF(AND(Comprehensive!O77&lt;&gt;"",Comprehensive!P77&lt;&gt;"",Comprehensive!Q77&lt;&gt;""),1,0)+IF(AND(Comprehensive!R77&lt;&gt;"",Comprehensive!S77&lt;&gt;"",Comprehensive!T77&lt;&gt;""),1,0)+IF(AND(Comprehensive!U77&lt;&gt;"",Comprehensive!V77&lt;&gt;"",Comprehensive!W77&lt;&gt;""),1,0)+IF(AND(Comprehensive!X77&lt;&gt;"",Comprehensive!Y77&lt;&gt;"",Comprehensive!Z77&lt;&gt;""),1,0)+IF(AND(Comprehensive!AA77&lt;&gt;"",Comprehensive!AB77&lt;&gt;"",Comprehensive!AC77&lt;&gt;""),1,0)+IF(AND(Comprehensive!AD77&lt;&gt;"",Comprehensive!AE77&lt;&gt;"",Comprehensive!AF77&lt;&gt;""),1,0)+IF(AND(Comprehensive!AG77&lt;&gt;"",Comprehensive!AH77&lt;&gt;"",Comprehensive!AI77&lt;&gt;""),1,0)+IF(AND(Comprehensive!AJ77&lt;&gt;"",Comprehensive!AK77&lt;&gt;"",Comprehensive!AL77&lt;&gt;""),1,0)+IF(AND(Comprehensive!AM77&lt;&gt;"",Comprehensive!AN77&lt;&gt;"",Comprehensive!AO77&lt;&gt;""),1,0)</f>
        <v>0</v>
      </c>
      <c r="B77" s="60">
        <f>COUNTA(Comprehensive!F77:AO77)</f>
        <v>0</v>
      </c>
      <c r="C77" s="61" t="str">
        <f t="shared" si="7"/>
        <v>OK</v>
      </c>
      <c r="G77" s="49">
        <f>IF(AND(TPL!F77&lt;&gt;"",TPL!U77&lt;&gt;""),1,0)+IF(AND(TPL!G77&lt;&gt;"",TPL!V77&lt;&gt;""),1,0)+IF(AND(TPL!H77&lt;&gt;"",TPL!W77&lt;&gt;""),1,0)+IF(AND(TPL!I77&lt;&gt;"",TPL!X77&lt;&gt;""),1,0)+IF(AND(TPL!J77&lt;&gt;"",TPL!Y77&lt;&gt;""),1,0)+IF(AND(TPL!K77&lt;&gt;"",TPL!Z77&lt;&gt;""),1,0)+IF(AND(TPL!L77&lt;&gt;"",TPL!AA77&lt;&gt;""),1,0)+IF(AND(TPL!M77&lt;&gt;"",TPL!AB77&lt;&gt;""),1,0)+IF(AND(TPL!N77&lt;&gt;"",TPL!AC77&lt;&gt;""),1,0)+IF(AND(TPL!O77&lt;&gt;"",TPL!AD77&lt;&gt;""),1,0)+IF(AND(TPL!P77&lt;&gt;"",TPL!AE77&lt;&gt;""),1,0)+IF(AND(TPL!Q77&lt;&gt;"",TPL!AF77&lt;&gt;""),1,0)</f>
        <v>0</v>
      </c>
      <c r="H77" s="65">
        <f>COUNTA(TPL!F77:Q77)+COUNTA(TPL!U77:AF77)</f>
        <v>0</v>
      </c>
      <c r="I77" s="51" t="str">
        <f t="shared" si="6"/>
        <v>OK</v>
      </c>
      <c r="L77" s="73">
        <f>Comprehensive!$G$77-Comprehensive!$F$77</f>
        <v>0</v>
      </c>
      <c r="M77" s="73">
        <f>Comprehensive!$J$77-Comprehensive!$I$77</f>
        <v>0</v>
      </c>
      <c r="N77" s="73">
        <f>Comprehensive!$M$77-Comprehensive!$L$77</f>
        <v>0</v>
      </c>
      <c r="O77" s="73">
        <f>Comprehensive!$P$77-Comprehensive!$O$77</f>
        <v>0</v>
      </c>
      <c r="P77" s="73">
        <f>Comprehensive!$S$77-Comprehensive!$R$77</f>
        <v>0</v>
      </c>
      <c r="Q77" s="73">
        <f>Comprehensive!$V$77-Comprehensive!$U$77</f>
        <v>0</v>
      </c>
      <c r="R77" s="73">
        <f>Comprehensive!$Y$77-Comprehensive!$X$77</f>
        <v>0</v>
      </c>
      <c r="S77" s="73">
        <f>Comprehensive!$AB$77-Comprehensive!$AA$77</f>
        <v>0</v>
      </c>
      <c r="T77" s="73">
        <f>Comprehensive!$AE$77-Comprehensive!$AD$77</f>
        <v>0</v>
      </c>
      <c r="U77" s="73">
        <f>Comprehensive!$AH$77-Comprehensive!$AG$77</f>
        <v>0</v>
      </c>
      <c r="V77" s="73">
        <f>Comprehensive!$AK$77-Comprehensive!$AJ$77</f>
        <v>0</v>
      </c>
      <c r="W77" s="73">
        <f>Comprehensive!$AN$77-Comprehensive!$AM$77</f>
        <v>0</v>
      </c>
      <c r="Z77" s="73" t="e">
        <f>Comprehensive!$G$77/Comprehensive!$F$77</f>
        <v>#DIV/0!</v>
      </c>
      <c r="AA77" s="73" t="e">
        <f>Comprehensive!$J$77/Comprehensive!$I$77</f>
        <v>#DIV/0!</v>
      </c>
      <c r="AB77" s="73" t="e">
        <f>Comprehensive!$M$77/Comprehensive!$L$77</f>
        <v>#DIV/0!</v>
      </c>
      <c r="AC77" s="73" t="e">
        <f>Comprehensive!$P$77/Comprehensive!$O$77</f>
        <v>#DIV/0!</v>
      </c>
      <c r="AD77" s="73" t="e">
        <f>Comprehensive!$S$77/Comprehensive!$R$77</f>
        <v>#DIV/0!</v>
      </c>
      <c r="AE77" s="73" t="e">
        <f>Comprehensive!$V$77/Comprehensive!$U$77</f>
        <v>#DIV/0!</v>
      </c>
      <c r="AF77" s="73" t="e">
        <f>Comprehensive!$Y$77/Comprehensive!$X$77</f>
        <v>#DIV/0!</v>
      </c>
      <c r="AG77" s="73" t="e">
        <f>Comprehensive!$AB$77/Comprehensive!$AA$77</f>
        <v>#DIV/0!</v>
      </c>
      <c r="AH77" s="73" t="e">
        <f>Comprehensive!$AE$77/Comprehensive!$AD$77</f>
        <v>#DIV/0!</v>
      </c>
      <c r="AI77" s="73" t="e">
        <f>Comprehensive!$AH$77/Comprehensive!$AG$77</f>
        <v>#DIV/0!</v>
      </c>
      <c r="AJ77" s="73" t="e">
        <f>Comprehensive!$AK$77/Comprehensive!$AJ$77</f>
        <v>#DIV/0!</v>
      </c>
      <c r="AK77" s="73" t="e">
        <f>Comprehensive!$AN$77/Comprehensive!$AM$77</f>
        <v>#DIV/0!</v>
      </c>
    </row>
    <row r="78" spans="1:37" x14ac:dyDescent="0.25">
      <c r="A78" s="59">
        <f>IF(AND(Comprehensive!F78&lt;&gt;"",Comprehensive!G78&lt;&gt;"",Comprehensive!H78&lt;&gt;""),1,0)+IF(AND(Comprehensive!I78&lt;&gt;"",Comprehensive!J78&lt;&gt;"",Comprehensive!K78&lt;&gt;""),1,0)+IF(AND(Comprehensive!L78&lt;&gt;"",Comprehensive!M78&lt;&gt;"",Comprehensive!N78&lt;&gt;""),1,0)+IF(AND(Comprehensive!O78&lt;&gt;"",Comprehensive!P78&lt;&gt;"",Comprehensive!Q78&lt;&gt;""),1,0)+IF(AND(Comprehensive!R78&lt;&gt;"",Comprehensive!S78&lt;&gt;"",Comprehensive!T78&lt;&gt;""),1,0)+IF(AND(Comprehensive!U78&lt;&gt;"",Comprehensive!V78&lt;&gt;"",Comprehensive!W78&lt;&gt;""),1,0)+IF(AND(Comprehensive!X78&lt;&gt;"",Comprehensive!Y78&lt;&gt;"",Comprehensive!Z78&lt;&gt;""),1,0)+IF(AND(Comprehensive!AA78&lt;&gt;"",Comprehensive!AB78&lt;&gt;"",Comprehensive!AC78&lt;&gt;""),1,0)+IF(AND(Comprehensive!AD78&lt;&gt;"",Comprehensive!AE78&lt;&gt;"",Comprehensive!AF78&lt;&gt;""),1,0)+IF(AND(Comprehensive!AG78&lt;&gt;"",Comprehensive!AH78&lt;&gt;"",Comprehensive!AI78&lt;&gt;""),1,0)+IF(AND(Comprehensive!AJ78&lt;&gt;"",Comprehensive!AK78&lt;&gt;"",Comprehensive!AL78&lt;&gt;""),1,0)+IF(AND(Comprehensive!AM78&lt;&gt;"",Comprehensive!AN78&lt;&gt;"",Comprehensive!AO78&lt;&gt;""),1,0)</f>
        <v>0</v>
      </c>
      <c r="B78" s="60">
        <f>COUNTA(Comprehensive!F78:AO78)</f>
        <v>0</v>
      </c>
      <c r="C78" s="61" t="str">
        <f t="shared" si="7"/>
        <v>OK</v>
      </c>
      <c r="G78" s="49">
        <f>IF(AND(TPL!F78&lt;&gt;"",TPL!U78&lt;&gt;""),1,0)+IF(AND(TPL!G78&lt;&gt;"",TPL!V78&lt;&gt;""),1,0)+IF(AND(TPL!H78&lt;&gt;"",TPL!W78&lt;&gt;""),1,0)+IF(AND(TPL!I78&lt;&gt;"",TPL!X78&lt;&gt;""),1,0)+IF(AND(TPL!J78&lt;&gt;"",TPL!Y78&lt;&gt;""),1,0)+IF(AND(TPL!K78&lt;&gt;"",TPL!Z78&lt;&gt;""),1,0)+IF(AND(TPL!L78&lt;&gt;"",TPL!AA78&lt;&gt;""),1,0)+IF(AND(TPL!M78&lt;&gt;"",TPL!AB78&lt;&gt;""),1,0)+IF(AND(TPL!N78&lt;&gt;"",TPL!AC78&lt;&gt;""),1,0)+IF(AND(TPL!O78&lt;&gt;"",TPL!AD78&lt;&gt;""),1,0)+IF(AND(TPL!P78&lt;&gt;"",TPL!AE78&lt;&gt;""),1,0)+IF(AND(TPL!Q78&lt;&gt;"",TPL!AF78&lt;&gt;""),1,0)</f>
        <v>0</v>
      </c>
      <c r="H78" s="65">
        <f>COUNTA(TPL!F78:Q78)+COUNTA(TPL!U78:AF78)</f>
        <v>0</v>
      </c>
      <c r="I78" s="51" t="str">
        <f t="shared" si="6"/>
        <v>OK</v>
      </c>
      <c r="L78" s="73">
        <f>Comprehensive!$G$78-Comprehensive!$F$78</f>
        <v>0</v>
      </c>
      <c r="M78" s="73">
        <f>Comprehensive!$J$78-Comprehensive!$I$78</f>
        <v>0</v>
      </c>
      <c r="N78" s="73">
        <f>Comprehensive!$M$78-Comprehensive!$L$78</f>
        <v>0</v>
      </c>
      <c r="O78" s="73">
        <f>Comprehensive!$P$78-Comprehensive!$O$78</f>
        <v>0</v>
      </c>
      <c r="P78" s="73">
        <f>Comprehensive!$S$78-Comprehensive!$R$78</f>
        <v>0</v>
      </c>
      <c r="Q78" s="73">
        <f>Comprehensive!$V$78-Comprehensive!$U$78</f>
        <v>0</v>
      </c>
      <c r="R78" s="73">
        <f>Comprehensive!$Y$78-Comprehensive!$X$78</f>
        <v>0</v>
      </c>
      <c r="S78" s="73">
        <f>Comprehensive!$AB$78-Comprehensive!$AA$78</f>
        <v>0</v>
      </c>
      <c r="T78" s="73">
        <f>Comprehensive!$AE$78-Comprehensive!$AD$78</f>
        <v>0</v>
      </c>
      <c r="U78" s="73">
        <f>Comprehensive!$AH$78-Comprehensive!$AG$78</f>
        <v>0</v>
      </c>
      <c r="V78" s="73">
        <f>Comprehensive!$AK$78-Comprehensive!$AJ$78</f>
        <v>0</v>
      </c>
      <c r="W78" s="73">
        <f>Comprehensive!$AN$78-Comprehensive!$AM$78</f>
        <v>0</v>
      </c>
      <c r="Z78" s="73" t="e">
        <f>Comprehensive!$G$78/Comprehensive!$F$78</f>
        <v>#DIV/0!</v>
      </c>
      <c r="AA78" s="73" t="e">
        <f>Comprehensive!$J$78/Comprehensive!$I$78</f>
        <v>#DIV/0!</v>
      </c>
      <c r="AB78" s="73" t="e">
        <f>Comprehensive!$M$78/Comprehensive!$L$78</f>
        <v>#DIV/0!</v>
      </c>
      <c r="AC78" s="73" t="e">
        <f>Comprehensive!$P$78/Comprehensive!$O$78</f>
        <v>#DIV/0!</v>
      </c>
      <c r="AD78" s="73" t="e">
        <f>Comprehensive!$S$78/Comprehensive!$R$78</f>
        <v>#DIV/0!</v>
      </c>
      <c r="AE78" s="73" t="e">
        <f>Comprehensive!$V$78/Comprehensive!$U$78</f>
        <v>#DIV/0!</v>
      </c>
      <c r="AF78" s="73" t="e">
        <f>Comprehensive!$Y$78/Comprehensive!$X$78</f>
        <v>#DIV/0!</v>
      </c>
      <c r="AG78" s="73" t="e">
        <f>Comprehensive!$AB$78/Comprehensive!$AA$78</f>
        <v>#DIV/0!</v>
      </c>
      <c r="AH78" s="73" t="e">
        <f>Comprehensive!$AE$78/Comprehensive!$AD$78</f>
        <v>#DIV/0!</v>
      </c>
      <c r="AI78" s="73" t="e">
        <f>Comprehensive!$AH$78/Comprehensive!$AG$78</f>
        <v>#DIV/0!</v>
      </c>
      <c r="AJ78" s="73" t="e">
        <f>Comprehensive!$AK$78/Comprehensive!$AJ$78</f>
        <v>#DIV/0!</v>
      </c>
      <c r="AK78" s="73" t="e">
        <f>Comprehensive!$AN$78/Comprehensive!$AM$78</f>
        <v>#DIV/0!</v>
      </c>
    </row>
    <row r="79" spans="1:37" x14ac:dyDescent="0.25">
      <c r="A79" s="59">
        <f>IF(AND(Comprehensive!F79&lt;&gt;"",Comprehensive!G79&lt;&gt;"",Comprehensive!H79&lt;&gt;""),1,0)+IF(AND(Comprehensive!I79&lt;&gt;"",Comprehensive!J79&lt;&gt;"",Comprehensive!K79&lt;&gt;""),1,0)+IF(AND(Comprehensive!L79&lt;&gt;"",Comprehensive!M79&lt;&gt;"",Comprehensive!N79&lt;&gt;""),1,0)+IF(AND(Comprehensive!O79&lt;&gt;"",Comprehensive!P79&lt;&gt;"",Comprehensive!Q79&lt;&gt;""),1,0)+IF(AND(Comprehensive!R79&lt;&gt;"",Comprehensive!S79&lt;&gt;"",Comprehensive!T79&lt;&gt;""),1,0)+IF(AND(Comprehensive!U79&lt;&gt;"",Comprehensive!V79&lt;&gt;"",Comprehensive!W79&lt;&gt;""),1,0)+IF(AND(Comprehensive!X79&lt;&gt;"",Comprehensive!Y79&lt;&gt;"",Comprehensive!Z79&lt;&gt;""),1,0)+IF(AND(Comprehensive!AA79&lt;&gt;"",Comprehensive!AB79&lt;&gt;"",Comprehensive!AC79&lt;&gt;""),1,0)+IF(AND(Comprehensive!AD79&lt;&gt;"",Comprehensive!AE79&lt;&gt;"",Comprehensive!AF79&lt;&gt;""),1,0)+IF(AND(Comprehensive!AG79&lt;&gt;"",Comprehensive!AH79&lt;&gt;"",Comprehensive!AI79&lt;&gt;""),1,0)+IF(AND(Comprehensive!AJ79&lt;&gt;"",Comprehensive!AK79&lt;&gt;"",Comprehensive!AL79&lt;&gt;""),1,0)+IF(AND(Comprehensive!AM79&lt;&gt;"",Comprehensive!AN79&lt;&gt;"",Comprehensive!AO79&lt;&gt;""),1,0)</f>
        <v>0</v>
      </c>
      <c r="B79" s="60">
        <f>COUNTA(Comprehensive!F79:AO79)</f>
        <v>0</v>
      </c>
      <c r="C79" s="61" t="str">
        <f t="shared" si="7"/>
        <v>OK</v>
      </c>
      <c r="G79" s="49">
        <f>IF(AND(TPL!F79&lt;&gt;"",TPL!U79&lt;&gt;""),1,0)+IF(AND(TPL!G79&lt;&gt;"",TPL!V79&lt;&gt;""),1,0)+IF(AND(TPL!H79&lt;&gt;"",TPL!W79&lt;&gt;""),1,0)+IF(AND(TPL!I79&lt;&gt;"",TPL!X79&lt;&gt;""),1,0)+IF(AND(TPL!J79&lt;&gt;"",TPL!Y79&lt;&gt;""),1,0)+IF(AND(TPL!K79&lt;&gt;"",TPL!Z79&lt;&gt;""),1,0)+IF(AND(TPL!L79&lt;&gt;"",TPL!AA79&lt;&gt;""),1,0)+IF(AND(TPL!M79&lt;&gt;"",TPL!AB79&lt;&gt;""),1,0)+IF(AND(TPL!N79&lt;&gt;"",TPL!AC79&lt;&gt;""),1,0)+IF(AND(TPL!O79&lt;&gt;"",TPL!AD79&lt;&gt;""),1,0)+IF(AND(TPL!P79&lt;&gt;"",TPL!AE79&lt;&gt;""),1,0)+IF(AND(TPL!Q79&lt;&gt;"",TPL!AF79&lt;&gt;""),1,0)</f>
        <v>0</v>
      </c>
      <c r="H79" s="65">
        <f>COUNTA(TPL!F79:Q79)+COUNTA(TPL!U79:AF79)</f>
        <v>0</v>
      </c>
      <c r="I79" s="51" t="str">
        <f t="shared" si="6"/>
        <v>OK</v>
      </c>
      <c r="L79" s="73">
        <f>Comprehensive!$G$79-Comprehensive!$F$79</f>
        <v>0</v>
      </c>
      <c r="M79" s="73">
        <f>Comprehensive!$J$79-Comprehensive!$I$79</f>
        <v>0</v>
      </c>
      <c r="N79" s="73">
        <f>Comprehensive!$M$79-Comprehensive!$L$79</f>
        <v>0</v>
      </c>
      <c r="O79" s="73">
        <f>Comprehensive!$P$79-Comprehensive!$O$79</f>
        <v>0</v>
      </c>
      <c r="P79" s="73">
        <f>Comprehensive!$S$79-Comprehensive!$R$79</f>
        <v>0</v>
      </c>
      <c r="Q79" s="73">
        <f>Comprehensive!$V$79-Comprehensive!$U$79</f>
        <v>0</v>
      </c>
      <c r="R79" s="73">
        <f>Comprehensive!$Y$79-Comprehensive!$X$79</f>
        <v>0</v>
      </c>
      <c r="S79" s="73">
        <f>Comprehensive!$AB$79-Comprehensive!$AA$79</f>
        <v>0</v>
      </c>
      <c r="T79" s="73">
        <f>Comprehensive!$AE$79-Comprehensive!$AD$79</f>
        <v>0</v>
      </c>
      <c r="U79" s="73">
        <f>Comprehensive!$AH$79-Comprehensive!$AG$79</f>
        <v>0</v>
      </c>
      <c r="V79" s="73">
        <f>Comprehensive!$AK$79-Comprehensive!$AJ$79</f>
        <v>0</v>
      </c>
      <c r="W79" s="73">
        <f>Comprehensive!$AN$79-Comprehensive!$AM$79</f>
        <v>0</v>
      </c>
      <c r="Z79" s="73" t="e">
        <f>Comprehensive!$G$79/Comprehensive!$F$79</f>
        <v>#DIV/0!</v>
      </c>
      <c r="AA79" s="73" t="e">
        <f>Comprehensive!$J$79/Comprehensive!$I$79</f>
        <v>#DIV/0!</v>
      </c>
      <c r="AB79" s="73" t="e">
        <f>Comprehensive!$M$79/Comprehensive!$L$79</f>
        <v>#DIV/0!</v>
      </c>
      <c r="AC79" s="73" t="e">
        <f>Comprehensive!$P$79/Comprehensive!$O$79</f>
        <v>#DIV/0!</v>
      </c>
      <c r="AD79" s="73" t="e">
        <f>Comprehensive!$S$79/Comprehensive!$R$79</f>
        <v>#DIV/0!</v>
      </c>
      <c r="AE79" s="73" t="e">
        <f>Comprehensive!$V$79/Comprehensive!$U$79</f>
        <v>#DIV/0!</v>
      </c>
      <c r="AF79" s="73" t="e">
        <f>Comprehensive!$Y$79/Comprehensive!$X$79</f>
        <v>#DIV/0!</v>
      </c>
      <c r="AG79" s="73" t="e">
        <f>Comprehensive!$AB$79/Comprehensive!$AA$79</f>
        <v>#DIV/0!</v>
      </c>
      <c r="AH79" s="73" t="e">
        <f>Comprehensive!$AE$79/Comprehensive!$AD$79</f>
        <v>#DIV/0!</v>
      </c>
      <c r="AI79" s="73" t="e">
        <f>Comprehensive!$AH$79/Comprehensive!$AG$79</f>
        <v>#DIV/0!</v>
      </c>
      <c r="AJ79" s="73" t="e">
        <f>Comprehensive!$AK$79/Comprehensive!$AJ$79</f>
        <v>#DIV/0!</v>
      </c>
      <c r="AK79" s="73" t="e">
        <f>Comprehensive!$AN$79/Comprehensive!$AM$79</f>
        <v>#DIV/0!</v>
      </c>
    </row>
    <row r="80" spans="1:37" x14ac:dyDescent="0.25">
      <c r="A80" s="59">
        <f>IF(AND(Comprehensive!F80&lt;&gt;"",Comprehensive!G80&lt;&gt;"",Comprehensive!H80&lt;&gt;""),1,0)+IF(AND(Comprehensive!I80&lt;&gt;"",Comprehensive!J80&lt;&gt;"",Comprehensive!K80&lt;&gt;""),1,0)+IF(AND(Comprehensive!L80&lt;&gt;"",Comprehensive!M80&lt;&gt;"",Comprehensive!N80&lt;&gt;""),1,0)+IF(AND(Comprehensive!O80&lt;&gt;"",Comprehensive!P80&lt;&gt;"",Comprehensive!Q80&lt;&gt;""),1,0)+IF(AND(Comprehensive!R80&lt;&gt;"",Comprehensive!S80&lt;&gt;"",Comprehensive!T80&lt;&gt;""),1,0)+IF(AND(Comprehensive!U80&lt;&gt;"",Comprehensive!V80&lt;&gt;"",Comprehensive!W80&lt;&gt;""),1,0)+IF(AND(Comprehensive!X80&lt;&gt;"",Comprehensive!Y80&lt;&gt;"",Comprehensive!Z80&lt;&gt;""),1,0)+IF(AND(Comprehensive!AA80&lt;&gt;"",Comprehensive!AB80&lt;&gt;"",Comprehensive!AC80&lt;&gt;""),1,0)+IF(AND(Comprehensive!AD80&lt;&gt;"",Comprehensive!AE80&lt;&gt;"",Comprehensive!AF80&lt;&gt;""),1,0)+IF(AND(Comprehensive!AG80&lt;&gt;"",Comprehensive!AH80&lt;&gt;"",Comprehensive!AI80&lt;&gt;""),1,0)+IF(AND(Comprehensive!AJ80&lt;&gt;"",Comprehensive!AK80&lt;&gt;"",Comprehensive!AL80&lt;&gt;""),1,0)+IF(AND(Comprehensive!AM80&lt;&gt;"",Comprehensive!AN80&lt;&gt;"",Comprehensive!AO80&lt;&gt;""),1,0)</f>
        <v>0</v>
      </c>
      <c r="B80" s="60">
        <f>COUNTA(Comprehensive!F80:AO80)</f>
        <v>0</v>
      </c>
      <c r="C80" s="61" t="str">
        <f t="shared" si="7"/>
        <v>OK</v>
      </c>
      <c r="G80" s="49">
        <f>IF(AND(TPL!F80&lt;&gt;"",TPL!U80&lt;&gt;""),1,0)+IF(AND(TPL!G80&lt;&gt;"",TPL!V80&lt;&gt;""),1,0)+IF(AND(TPL!H80&lt;&gt;"",TPL!W80&lt;&gt;""),1,0)+IF(AND(TPL!I80&lt;&gt;"",TPL!X80&lt;&gt;""),1,0)+IF(AND(TPL!J80&lt;&gt;"",TPL!Y80&lt;&gt;""),1,0)+IF(AND(TPL!K80&lt;&gt;"",TPL!Z80&lt;&gt;""),1,0)+IF(AND(TPL!L80&lt;&gt;"",TPL!AA80&lt;&gt;""),1,0)+IF(AND(TPL!M80&lt;&gt;"",TPL!AB80&lt;&gt;""),1,0)+IF(AND(TPL!N80&lt;&gt;"",TPL!AC80&lt;&gt;""),1,0)+IF(AND(TPL!O80&lt;&gt;"",TPL!AD80&lt;&gt;""),1,0)+IF(AND(TPL!P80&lt;&gt;"",TPL!AE80&lt;&gt;""),1,0)+IF(AND(TPL!Q80&lt;&gt;"",TPL!AF80&lt;&gt;""),1,0)</f>
        <v>0</v>
      </c>
      <c r="H80" s="65">
        <f>COUNTA(TPL!F80:Q80)+COUNTA(TPL!U80:AF80)</f>
        <v>0</v>
      </c>
      <c r="I80" s="51" t="str">
        <f t="shared" si="6"/>
        <v>OK</v>
      </c>
      <c r="L80" s="73">
        <f>Comprehensive!$G$80-Comprehensive!$F$80</f>
        <v>0</v>
      </c>
      <c r="M80" s="73">
        <f>Comprehensive!$J$80-Comprehensive!$I$80</f>
        <v>0</v>
      </c>
      <c r="N80" s="73">
        <f>Comprehensive!$M$80-Comprehensive!$L$80</f>
        <v>0</v>
      </c>
      <c r="O80" s="73">
        <f>Comprehensive!$P$80-Comprehensive!$O$80</f>
        <v>0</v>
      </c>
      <c r="P80" s="73">
        <f>Comprehensive!$S$80-Comprehensive!$R$80</f>
        <v>0</v>
      </c>
      <c r="Q80" s="73">
        <f>Comprehensive!$V$80-Comprehensive!$U$80</f>
        <v>0</v>
      </c>
      <c r="R80" s="73">
        <f>Comprehensive!$Y$80-Comprehensive!$X$80</f>
        <v>0</v>
      </c>
      <c r="S80" s="73">
        <f>Comprehensive!$AB$80-Comprehensive!$AA$80</f>
        <v>0</v>
      </c>
      <c r="T80" s="73">
        <f>Comprehensive!$AE$80-Comprehensive!$AD$80</f>
        <v>0</v>
      </c>
      <c r="U80" s="73">
        <f>Comprehensive!$AH$80-Comprehensive!$AG$80</f>
        <v>0</v>
      </c>
      <c r="V80" s="73">
        <f>Comprehensive!$AK$80-Comprehensive!$AJ$80</f>
        <v>0</v>
      </c>
      <c r="W80" s="73">
        <f>Comprehensive!$AN$80-Comprehensive!$AM$80</f>
        <v>0</v>
      </c>
      <c r="Z80" s="73" t="e">
        <f>Comprehensive!$G$80/Comprehensive!$F$80</f>
        <v>#DIV/0!</v>
      </c>
      <c r="AA80" s="73" t="e">
        <f>Comprehensive!$J$80/Comprehensive!$I$80</f>
        <v>#DIV/0!</v>
      </c>
      <c r="AB80" s="73" t="e">
        <f>Comprehensive!$M$80/Comprehensive!$L$80</f>
        <v>#DIV/0!</v>
      </c>
      <c r="AC80" s="73" t="e">
        <f>Comprehensive!$P$80/Comprehensive!$O$80</f>
        <v>#DIV/0!</v>
      </c>
      <c r="AD80" s="73" t="e">
        <f>Comprehensive!$S$80/Comprehensive!$R$80</f>
        <v>#DIV/0!</v>
      </c>
      <c r="AE80" s="73" t="e">
        <f>Comprehensive!$V$80/Comprehensive!$U$80</f>
        <v>#DIV/0!</v>
      </c>
      <c r="AF80" s="73" t="e">
        <f>Comprehensive!$Y$80/Comprehensive!$X$80</f>
        <v>#DIV/0!</v>
      </c>
      <c r="AG80" s="73" t="e">
        <f>Comprehensive!$AB$80/Comprehensive!$AA$80</f>
        <v>#DIV/0!</v>
      </c>
      <c r="AH80" s="73" t="e">
        <f>Comprehensive!$AE$80/Comprehensive!$AD$80</f>
        <v>#DIV/0!</v>
      </c>
      <c r="AI80" s="73" t="e">
        <f>Comprehensive!$AH$80/Comprehensive!$AG$80</f>
        <v>#DIV/0!</v>
      </c>
      <c r="AJ80" s="73" t="e">
        <f>Comprehensive!$AK$80/Comprehensive!$AJ$80</f>
        <v>#DIV/0!</v>
      </c>
      <c r="AK80" s="73" t="e">
        <f>Comprehensive!$AN$80/Comprehensive!$AM$80</f>
        <v>#DIV/0!</v>
      </c>
    </row>
    <row r="81" spans="1:37" x14ac:dyDescent="0.25">
      <c r="A81" s="59">
        <f>IF(AND(Comprehensive!F81&lt;&gt;"",Comprehensive!G81&lt;&gt;"",Comprehensive!H81&lt;&gt;""),1,0)+IF(AND(Comprehensive!I81&lt;&gt;"",Comprehensive!J81&lt;&gt;"",Comprehensive!K81&lt;&gt;""),1,0)+IF(AND(Comprehensive!L81&lt;&gt;"",Comprehensive!M81&lt;&gt;"",Comprehensive!N81&lt;&gt;""),1,0)+IF(AND(Comprehensive!O81&lt;&gt;"",Comprehensive!P81&lt;&gt;"",Comprehensive!Q81&lt;&gt;""),1,0)+IF(AND(Comprehensive!R81&lt;&gt;"",Comprehensive!S81&lt;&gt;"",Comprehensive!T81&lt;&gt;""),1,0)+IF(AND(Comprehensive!U81&lt;&gt;"",Comprehensive!V81&lt;&gt;"",Comprehensive!W81&lt;&gt;""),1,0)+IF(AND(Comprehensive!X81&lt;&gt;"",Comprehensive!Y81&lt;&gt;"",Comprehensive!Z81&lt;&gt;""),1,0)+IF(AND(Comprehensive!AA81&lt;&gt;"",Comprehensive!AB81&lt;&gt;"",Comprehensive!AC81&lt;&gt;""),1,0)+IF(AND(Comprehensive!AD81&lt;&gt;"",Comprehensive!AE81&lt;&gt;"",Comprehensive!AF81&lt;&gt;""),1,0)+IF(AND(Comprehensive!AG81&lt;&gt;"",Comprehensive!AH81&lt;&gt;"",Comprehensive!AI81&lt;&gt;""),1,0)+IF(AND(Comprehensive!AJ81&lt;&gt;"",Comprehensive!AK81&lt;&gt;"",Comprehensive!AL81&lt;&gt;""),1,0)+IF(AND(Comprehensive!AM81&lt;&gt;"",Comprehensive!AN81&lt;&gt;"",Comprehensive!AO81&lt;&gt;""),1,0)</f>
        <v>0</v>
      </c>
      <c r="B81" s="60">
        <f>COUNTA(Comprehensive!F81:AO81)</f>
        <v>0</v>
      </c>
      <c r="C81" s="61" t="str">
        <f t="shared" si="7"/>
        <v>OK</v>
      </c>
      <c r="G81" s="49">
        <f>IF(AND(TPL!F81&lt;&gt;"",TPL!U81&lt;&gt;""),1,0)+IF(AND(TPL!G81&lt;&gt;"",TPL!V81&lt;&gt;""),1,0)+IF(AND(TPL!H81&lt;&gt;"",TPL!W81&lt;&gt;""),1,0)+IF(AND(TPL!I81&lt;&gt;"",TPL!X81&lt;&gt;""),1,0)+IF(AND(TPL!J81&lt;&gt;"",TPL!Y81&lt;&gt;""),1,0)+IF(AND(TPL!K81&lt;&gt;"",TPL!Z81&lt;&gt;""),1,0)+IF(AND(TPL!L81&lt;&gt;"",TPL!AA81&lt;&gt;""),1,0)+IF(AND(TPL!M81&lt;&gt;"",TPL!AB81&lt;&gt;""),1,0)+IF(AND(TPL!N81&lt;&gt;"",TPL!AC81&lt;&gt;""),1,0)+IF(AND(TPL!O81&lt;&gt;"",TPL!AD81&lt;&gt;""),1,0)+IF(AND(TPL!P81&lt;&gt;"",TPL!AE81&lt;&gt;""),1,0)+IF(AND(TPL!Q81&lt;&gt;"",TPL!AF81&lt;&gt;""),1,0)</f>
        <v>0</v>
      </c>
      <c r="H81" s="65">
        <f>COUNTA(TPL!F81:Q81)+COUNTA(TPL!U81:AF81)</f>
        <v>0</v>
      </c>
      <c r="I81" s="51" t="str">
        <f t="shared" si="6"/>
        <v>OK</v>
      </c>
      <c r="L81" s="73">
        <f>Comprehensive!$G$81-Comprehensive!$F$81</f>
        <v>0</v>
      </c>
      <c r="M81" s="73">
        <f>Comprehensive!$J$81-Comprehensive!$I$81</f>
        <v>0</v>
      </c>
      <c r="N81" s="73">
        <f>Comprehensive!$M$81-Comprehensive!$L$81</f>
        <v>0</v>
      </c>
      <c r="O81" s="73">
        <f>Comprehensive!$P$81-Comprehensive!$O$81</f>
        <v>0</v>
      </c>
      <c r="P81" s="73">
        <f>Comprehensive!$S$81-Comprehensive!$R$81</f>
        <v>0</v>
      </c>
      <c r="Q81" s="73">
        <f>Comprehensive!$V$81-Comprehensive!$U$81</f>
        <v>0</v>
      </c>
      <c r="R81" s="73">
        <f>Comprehensive!$Y$81-Comprehensive!$X$81</f>
        <v>0</v>
      </c>
      <c r="S81" s="73">
        <f>Comprehensive!$AB$81-Comprehensive!$AA$81</f>
        <v>0</v>
      </c>
      <c r="T81" s="73">
        <f>Comprehensive!$AE$81-Comprehensive!$AD$81</f>
        <v>0</v>
      </c>
      <c r="U81" s="73">
        <f>Comprehensive!$AH$81-Comprehensive!$AG$81</f>
        <v>0</v>
      </c>
      <c r="V81" s="73">
        <f>Comprehensive!$AK$81-Comprehensive!$AJ$81</f>
        <v>0</v>
      </c>
      <c r="W81" s="73">
        <f>Comprehensive!$AN$81-Comprehensive!$AM$81</f>
        <v>0</v>
      </c>
      <c r="Z81" s="73" t="e">
        <f>Comprehensive!$G$81/Comprehensive!$F$81</f>
        <v>#DIV/0!</v>
      </c>
      <c r="AA81" s="73" t="e">
        <f>Comprehensive!$J$81/Comprehensive!$I$81</f>
        <v>#DIV/0!</v>
      </c>
      <c r="AB81" s="73" t="e">
        <f>Comprehensive!$M$81/Comprehensive!$L$81</f>
        <v>#DIV/0!</v>
      </c>
      <c r="AC81" s="73" t="e">
        <f>Comprehensive!$P$81/Comprehensive!$O$81</f>
        <v>#DIV/0!</v>
      </c>
      <c r="AD81" s="73" t="e">
        <f>Comprehensive!$S$81/Comprehensive!$R$81</f>
        <v>#DIV/0!</v>
      </c>
      <c r="AE81" s="73" t="e">
        <f>Comprehensive!$V$81/Comprehensive!$U$81</f>
        <v>#DIV/0!</v>
      </c>
      <c r="AF81" s="73" t="e">
        <f>Comprehensive!$Y$81/Comprehensive!$X$81</f>
        <v>#DIV/0!</v>
      </c>
      <c r="AG81" s="73" t="e">
        <f>Comprehensive!$AB$81/Comprehensive!$AA$81</f>
        <v>#DIV/0!</v>
      </c>
      <c r="AH81" s="73" t="e">
        <f>Comprehensive!$AE$81/Comprehensive!$AD$81</f>
        <v>#DIV/0!</v>
      </c>
      <c r="AI81" s="73" t="e">
        <f>Comprehensive!$AH$81/Comprehensive!$AG$81</f>
        <v>#DIV/0!</v>
      </c>
      <c r="AJ81" s="73" t="e">
        <f>Comprehensive!$AK$81/Comprehensive!$AJ$81</f>
        <v>#DIV/0!</v>
      </c>
      <c r="AK81" s="73" t="e">
        <f>Comprehensive!$AN$81/Comprehensive!$AM$81</f>
        <v>#DIV/0!</v>
      </c>
    </row>
    <row r="82" spans="1:37" x14ac:dyDescent="0.25">
      <c r="A82" s="59">
        <f>IF(AND(Comprehensive!F82&lt;&gt;"",Comprehensive!G82&lt;&gt;"",Comprehensive!H82&lt;&gt;""),1,0)+IF(AND(Comprehensive!I82&lt;&gt;"",Comprehensive!J82&lt;&gt;"",Comprehensive!K82&lt;&gt;""),1,0)+IF(AND(Comprehensive!L82&lt;&gt;"",Comprehensive!M82&lt;&gt;"",Comprehensive!N82&lt;&gt;""),1,0)+IF(AND(Comprehensive!O82&lt;&gt;"",Comprehensive!P82&lt;&gt;"",Comprehensive!Q82&lt;&gt;""),1,0)+IF(AND(Comprehensive!R82&lt;&gt;"",Comprehensive!S82&lt;&gt;"",Comprehensive!T82&lt;&gt;""),1,0)+IF(AND(Comprehensive!U82&lt;&gt;"",Comprehensive!V82&lt;&gt;"",Comprehensive!W82&lt;&gt;""),1,0)+IF(AND(Comprehensive!X82&lt;&gt;"",Comprehensive!Y82&lt;&gt;"",Comprehensive!Z82&lt;&gt;""),1,0)+IF(AND(Comprehensive!AA82&lt;&gt;"",Comprehensive!AB82&lt;&gt;"",Comprehensive!AC82&lt;&gt;""),1,0)+IF(AND(Comprehensive!AD82&lt;&gt;"",Comprehensive!AE82&lt;&gt;"",Comprehensive!AF82&lt;&gt;""),1,0)+IF(AND(Comprehensive!AG82&lt;&gt;"",Comprehensive!AH82&lt;&gt;"",Comprehensive!AI82&lt;&gt;""),1,0)+IF(AND(Comprehensive!AJ82&lt;&gt;"",Comprehensive!AK82&lt;&gt;"",Comprehensive!AL82&lt;&gt;""),1,0)+IF(AND(Comprehensive!AM82&lt;&gt;"",Comprehensive!AN82&lt;&gt;"",Comprehensive!AO82&lt;&gt;""),1,0)</f>
        <v>0</v>
      </c>
      <c r="B82" s="60">
        <f>COUNTA(Comprehensive!F82:AO82)</f>
        <v>0</v>
      </c>
      <c r="C82" s="61" t="str">
        <f t="shared" si="7"/>
        <v>OK</v>
      </c>
      <c r="G82" s="49">
        <f>IF(AND(TPL!F82&lt;&gt;"",TPL!U82&lt;&gt;""),1,0)+IF(AND(TPL!G82&lt;&gt;"",TPL!V82&lt;&gt;""),1,0)+IF(AND(TPL!H82&lt;&gt;"",TPL!W82&lt;&gt;""),1,0)+IF(AND(TPL!I82&lt;&gt;"",TPL!X82&lt;&gt;""),1,0)+IF(AND(TPL!J82&lt;&gt;"",TPL!Y82&lt;&gt;""),1,0)+IF(AND(TPL!K82&lt;&gt;"",TPL!Z82&lt;&gt;""),1,0)+IF(AND(TPL!L82&lt;&gt;"",TPL!AA82&lt;&gt;""),1,0)+IF(AND(TPL!M82&lt;&gt;"",TPL!AB82&lt;&gt;""),1,0)+IF(AND(TPL!N82&lt;&gt;"",TPL!AC82&lt;&gt;""),1,0)+IF(AND(TPL!O82&lt;&gt;"",TPL!AD82&lt;&gt;""),1,0)+IF(AND(TPL!P82&lt;&gt;"",TPL!AE82&lt;&gt;""),1,0)+IF(AND(TPL!Q82&lt;&gt;"",TPL!AF82&lt;&gt;""),1,0)</f>
        <v>0</v>
      </c>
      <c r="H82" s="65">
        <f>COUNTA(TPL!F82:Q82)+COUNTA(TPL!U82:AF82)</f>
        <v>0</v>
      </c>
      <c r="I82" s="51" t="str">
        <f t="shared" si="6"/>
        <v>OK</v>
      </c>
      <c r="L82" s="73">
        <f>Comprehensive!$G$82-Comprehensive!$F$82</f>
        <v>0</v>
      </c>
      <c r="M82" s="73">
        <f>Comprehensive!$J$82-Comprehensive!$I$82</f>
        <v>0</v>
      </c>
      <c r="N82" s="73">
        <f>Comprehensive!$M$82-Comprehensive!$L$82</f>
        <v>0</v>
      </c>
      <c r="O82" s="73">
        <f>Comprehensive!$P$82-Comprehensive!$O$82</f>
        <v>0</v>
      </c>
      <c r="P82" s="73">
        <f>Comprehensive!$S$82-Comprehensive!$R$82</f>
        <v>0</v>
      </c>
      <c r="Q82" s="73">
        <f>Comprehensive!$V$82-Comprehensive!$U$82</f>
        <v>0</v>
      </c>
      <c r="R82" s="73">
        <f>Comprehensive!$Y$82-Comprehensive!$X$82</f>
        <v>0</v>
      </c>
      <c r="S82" s="73">
        <f>Comprehensive!$AB$82-Comprehensive!$AA$82</f>
        <v>0</v>
      </c>
      <c r="T82" s="73">
        <f>Comprehensive!$AE$82-Comprehensive!$AD$82</f>
        <v>0</v>
      </c>
      <c r="U82" s="73">
        <f>Comprehensive!$AH$82-Comprehensive!$AG$82</f>
        <v>0</v>
      </c>
      <c r="V82" s="73">
        <f>Comprehensive!$AK$82-Comprehensive!$AJ$82</f>
        <v>0</v>
      </c>
      <c r="W82" s="73">
        <f>Comprehensive!$AN$82-Comprehensive!$AM$82</f>
        <v>0</v>
      </c>
      <c r="Z82" s="73" t="e">
        <f>Comprehensive!$G$82/Comprehensive!$F$82</f>
        <v>#DIV/0!</v>
      </c>
      <c r="AA82" s="73" t="e">
        <f>Comprehensive!$J$82/Comprehensive!$I$82</f>
        <v>#DIV/0!</v>
      </c>
      <c r="AB82" s="73" t="e">
        <f>Comprehensive!$M$82/Comprehensive!$L$82</f>
        <v>#DIV/0!</v>
      </c>
      <c r="AC82" s="73" t="e">
        <f>Comprehensive!$P$82/Comprehensive!$O$82</f>
        <v>#DIV/0!</v>
      </c>
      <c r="AD82" s="73" t="e">
        <f>Comprehensive!$S$82/Comprehensive!$R$82</f>
        <v>#DIV/0!</v>
      </c>
      <c r="AE82" s="73" t="e">
        <f>Comprehensive!$V$82/Comprehensive!$U$82</f>
        <v>#DIV/0!</v>
      </c>
      <c r="AF82" s="73" t="e">
        <f>Comprehensive!$Y$82/Comprehensive!$X$82</f>
        <v>#DIV/0!</v>
      </c>
      <c r="AG82" s="73" t="e">
        <f>Comprehensive!$AB$82/Comprehensive!$AA$82</f>
        <v>#DIV/0!</v>
      </c>
      <c r="AH82" s="73" t="e">
        <f>Comprehensive!$AE$82/Comprehensive!$AD$82</f>
        <v>#DIV/0!</v>
      </c>
      <c r="AI82" s="73" t="e">
        <f>Comprehensive!$AH$82/Comprehensive!$AG$82</f>
        <v>#DIV/0!</v>
      </c>
      <c r="AJ82" s="73" t="e">
        <f>Comprehensive!$AK$82/Comprehensive!$AJ$82</f>
        <v>#DIV/0!</v>
      </c>
      <c r="AK82" s="73" t="e">
        <f>Comprehensive!$AN$82/Comprehensive!$AM$82</f>
        <v>#DIV/0!</v>
      </c>
    </row>
    <row r="83" spans="1:37" x14ac:dyDescent="0.25">
      <c r="G83" s="49">
        <f>IF(AND(TPL!F83&lt;&gt;"",TPL!U83&lt;&gt;""),1,0)+IF(AND(TPL!G83&lt;&gt;"",TPL!V83&lt;&gt;""),1,0)+IF(AND(TPL!H83&lt;&gt;"",TPL!W83&lt;&gt;""),1,0)+IF(AND(TPL!I83&lt;&gt;"",TPL!X83&lt;&gt;""),1,0)+IF(AND(TPL!J83&lt;&gt;"",TPL!Y83&lt;&gt;""),1,0)+IF(AND(TPL!K83&lt;&gt;"",TPL!Z83&lt;&gt;""),1,0)+IF(AND(TPL!L83&lt;&gt;"",TPL!AA83&lt;&gt;""),1,0)+IF(AND(TPL!M83&lt;&gt;"",TPL!AB83&lt;&gt;""),1,0)+IF(AND(TPL!N83&lt;&gt;"",TPL!AC83&lt;&gt;""),1,0)+IF(AND(TPL!O83&lt;&gt;"",TPL!AD83&lt;&gt;""),1,0)+IF(AND(TPL!P83&lt;&gt;"",TPL!AE83&lt;&gt;""),1,0)+IF(AND(TPL!Q83&lt;&gt;"",TPL!AF83&lt;&gt;""),1,0)</f>
        <v>0</v>
      </c>
      <c r="H83" s="65">
        <f>COUNTA(TPL!F83:Q83)+COUNTA(TPL!U83:AF83)</f>
        <v>0</v>
      </c>
      <c r="I83" s="51" t="str">
        <f t="shared" si="6"/>
        <v>OK</v>
      </c>
    </row>
    <row r="84" spans="1:37" x14ac:dyDescent="0.25">
      <c r="G84" s="49">
        <f>IF(AND(TPL!F84&lt;&gt;"",TPL!U84&lt;&gt;""),1,0)+IF(AND(TPL!G84&lt;&gt;"",TPL!V84&lt;&gt;""),1,0)+IF(AND(TPL!H84&lt;&gt;"",TPL!W84&lt;&gt;""),1,0)+IF(AND(TPL!I84&lt;&gt;"",TPL!X84&lt;&gt;""),1,0)+IF(AND(TPL!J84&lt;&gt;"",TPL!Y84&lt;&gt;""),1,0)+IF(AND(TPL!K84&lt;&gt;"",TPL!Z84&lt;&gt;""),1,0)+IF(AND(TPL!L84&lt;&gt;"",TPL!AA84&lt;&gt;""),1,0)+IF(AND(TPL!M84&lt;&gt;"",TPL!AB84&lt;&gt;""),1,0)+IF(AND(TPL!N84&lt;&gt;"",TPL!AC84&lt;&gt;""),1,0)+IF(AND(TPL!O84&lt;&gt;"",TPL!AD84&lt;&gt;""),1,0)+IF(AND(TPL!P84&lt;&gt;"",TPL!AE84&lt;&gt;""),1,0)+IF(AND(TPL!Q84&lt;&gt;"",TPL!AF84&lt;&gt;""),1,0)</f>
        <v>0</v>
      </c>
      <c r="H84" s="65">
        <f>COUNTA(TPL!F84:Q84)+COUNTA(TPL!U84:AF84)</f>
        <v>0</v>
      </c>
      <c r="I84" s="51" t="str">
        <f t="shared" si="6"/>
        <v>OK</v>
      </c>
    </row>
    <row r="85" spans="1:37" x14ac:dyDescent="0.25">
      <c r="G85" s="49">
        <f>IF(AND(TPL!F85&lt;&gt;"",TPL!U85&lt;&gt;""),1,0)+IF(AND(TPL!G85&lt;&gt;"",TPL!V85&lt;&gt;""),1,0)+IF(AND(TPL!H85&lt;&gt;"",TPL!W85&lt;&gt;""),1,0)+IF(AND(TPL!I85&lt;&gt;"",TPL!X85&lt;&gt;""),1,0)+IF(AND(TPL!J85&lt;&gt;"",TPL!Y85&lt;&gt;""),1,0)+IF(AND(TPL!K85&lt;&gt;"",TPL!Z85&lt;&gt;""),1,0)+IF(AND(TPL!L85&lt;&gt;"",TPL!AA85&lt;&gt;""),1,0)+IF(AND(TPL!M85&lt;&gt;"",TPL!AB85&lt;&gt;""),1,0)+IF(AND(TPL!N85&lt;&gt;"",TPL!AC85&lt;&gt;""),1,0)+IF(AND(TPL!O85&lt;&gt;"",TPL!AD85&lt;&gt;""),1,0)+IF(AND(TPL!P85&lt;&gt;"",TPL!AE85&lt;&gt;""),1,0)+IF(AND(TPL!Q85&lt;&gt;"",TPL!AF85&lt;&gt;""),1,0)</f>
        <v>0</v>
      </c>
      <c r="H85" s="65">
        <f>COUNTA(TPL!F85:Q85)+COUNTA(TPL!U85:AF85)</f>
        <v>0</v>
      </c>
      <c r="I85" s="51" t="str">
        <f t="shared" si="6"/>
        <v>OK</v>
      </c>
    </row>
    <row r="86" spans="1:37" x14ac:dyDescent="0.25">
      <c r="G86" s="49">
        <f>IF(AND(TPL!F86&lt;&gt;"",TPL!U86&lt;&gt;""),1,0)+IF(AND(TPL!G86&lt;&gt;"",TPL!V86&lt;&gt;""),1,0)+IF(AND(TPL!H86&lt;&gt;"",TPL!W86&lt;&gt;""),1,0)+IF(AND(TPL!I86&lt;&gt;"",TPL!X86&lt;&gt;""),1,0)+IF(AND(TPL!J86&lt;&gt;"",TPL!Y86&lt;&gt;""),1,0)+IF(AND(TPL!K86&lt;&gt;"",TPL!Z86&lt;&gt;""),1,0)+IF(AND(TPL!L86&lt;&gt;"",TPL!AA86&lt;&gt;""),1,0)+IF(AND(TPL!M86&lt;&gt;"",TPL!AB86&lt;&gt;""),1,0)+IF(AND(TPL!N86&lt;&gt;"",TPL!AC86&lt;&gt;""),1,0)+IF(AND(TPL!O86&lt;&gt;"",TPL!AD86&lt;&gt;""),1,0)+IF(AND(TPL!P86&lt;&gt;"",TPL!AE86&lt;&gt;""),1,0)+IF(AND(TPL!Q86&lt;&gt;"",TPL!AF86&lt;&gt;""),1,0)</f>
        <v>0</v>
      </c>
      <c r="H86" s="65">
        <f>COUNTA(TPL!F86:Q86)+COUNTA(TPL!U86:AF86)</f>
        <v>0</v>
      </c>
      <c r="I86" s="51" t="str">
        <f t="shared" si="6"/>
        <v>OK</v>
      </c>
    </row>
    <row r="87" spans="1:37" x14ac:dyDescent="0.25">
      <c r="G87" s="49">
        <f>IF(AND(TPL!F87&lt;&gt;"",TPL!U87&lt;&gt;""),1,0)+IF(AND(TPL!G87&lt;&gt;"",TPL!V87&lt;&gt;""),1,0)+IF(AND(TPL!H87&lt;&gt;"",TPL!W87&lt;&gt;""),1,0)+IF(AND(TPL!I87&lt;&gt;"",TPL!X87&lt;&gt;""),1,0)+IF(AND(TPL!J87&lt;&gt;"",TPL!Y87&lt;&gt;""),1,0)+IF(AND(TPL!K87&lt;&gt;"",TPL!Z87&lt;&gt;""),1,0)+IF(AND(TPL!L87&lt;&gt;"",TPL!AA87&lt;&gt;""),1,0)+IF(AND(TPL!M87&lt;&gt;"",TPL!AB87&lt;&gt;""),1,0)+IF(AND(TPL!N87&lt;&gt;"",TPL!AC87&lt;&gt;""),1,0)+IF(AND(TPL!O87&lt;&gt;"",TPL!AD87&lt;&gt;""),1,0)+IF(AND(TPL!P87&lt;&gt;"",TPL!AE87&lt;&gt;""),1,0)+IF(AND(TPL!Q87&lt;&gt;"",TPL!AF87&lt;&gt;""),1,0)</f>
        <v>0</v>
      </c>
      <c r="H87" s="65">
        <f>COUNTA(TPL!F87:Q87)+COUNTA(TPL!U87:AF87)</f>
        <v>0</v>
      </c>
      <c r="I87" s="51" t="str">
        <f t="shared" si="6"/>
        <v>OK</v>
      </c>
      <c r="K87" s="55" t="str">
        <f>$L$5</f>
        <v>Sharjah</v>
      </c>
      <c r="L87" s="55" t="s">
        <v>145</v>
      </c>
      <c r="M87" s="55" t="s">
        <v>146</v>
      </c>
      <c r="N87" s="55" t="s">
        <v>147</v>
      </c>
      <c r="O87" s="55" t="s">
        <v>148</v>
      </c>
      <c r="P87" s="55" t="s">
        <v>149</v>
      </c>
      <c r="Q87" s="55" t="s">
        <v>150</v>
      </c>
      <c r="R87" s="55" t="s">
        <v>151</v>
      </c>
      <c r="S87" s="55" t="s">
        <v>152</v>
      </c>
      <c r="T87" s="55" t="s">
        <v>153</v>
      </c>
      <c r="U87" s="55" t="s">
        <v>154</v>
      </c>
      <c r="V87" s="55" t="s">
        <v>155</v>
      </c>
      <c r="W87" s="55" t="s">
        <v>156</v>
      </c>
      <c r="Y87" s="55" t="str">
        <f>$L$5</f>
        <v>Sharjah</v>
      </c>
      <c r="Z87" s="55" t="s">
        <v>145</v>
      </c>
      <c r="AA87" s="55" t="s">
        <v>146</v>
      </c>
      <c r="AB87" s="55" t="s">
        <v>147</v>
      </c>
      <c r="AC87" s="55" t="s">
        <v>148</v>
      </c>
      <c r="AD87" s="55" t="s">
        <v>149</v>
      </c>
      <c r="AE87" s="55" t="s">
        <v>150</v>
      </c>
      <c r="AF87" s="55" t="s">
        <v>151</v>
      </c>
      <c r="AG87" s="55" t="s">
        <v>152</v>
      </c>
      <c r="AH87" s="55" t="s">
        <v>153</v>
      </c>
      <c r="AI87" s="55" t="s">
        <v>154</v>
      </c>
      <c r="AJ87" s="55" t="s">
        <v>155</v>
      </c>
      <c r="AK87" s="55" t="s">
        <v>156</v>
      </c>
    </row>
    <row r="88" spans="1:37" x14ac:dyDescent="0.25">
      <c r="A88" s="59">
        <f>IF(AND(Comprehensive!F88&lt;&gt;"",Comprehensive!G88&lt;&gt;"",Comprehensive!H88&lt;&gt;""),1,0)+IF(AND(Comprehensive!I88&lt;&gt;"",Comprehensive!J88&lt;&gt;"",Comprehensive!K88&lt;&gt;""),1,0)+IF(AND(Comprehensive!L88&lt;&gt;"",Comprehensive!M88&lt;&gt;"",Comprehensive!N88&lt;&gt;""),1,0)+IF(AND(Comprehensive!O88&lt;&gt;"",Comprehensive!P88&lt;&gt;"",Comprehensive!Q88&lt;&gt;""),1,0)+IF(AND(Comprehensive!R88&lt;&gt;"",Comprehensive!S88&lt;&gt;"",Comprehensive!T88&lt;&gt;""),1,0)+IF(AND(Comprehensive!U88&lt;&gt;"",Comprehensive!V88&lt;&gt;"",Comprehensive!W88&lt;&gt;""),1,0)+IF(AND(Comprehensive!X88&lt;&gt;"",Comprehensive!Y88&lt;&gt;"",Comprehensive!Z88&lt;&gt;""),1,0)+IF(AND(Comprehensive!AA88&lt;&gt;"",Comprehensive!AB88&lt;&gt;"",Comprehensive!AC88&lt;&gt;""),1,0)+IF(AND(Comprehensive!AD88&lt;&gt;"",Comprehensive!AE88&lt;&gt;"",Comprehensive!AF88&lt;&gt;""),1,0)+IF(AND(Comprehensive!AG88&lt;&gt;"",Comprehensive!AH88&lt;&gt;"",Comprehensive!AI88&lt;&gt;""),1,0)+IF(AND(Comprehensive!AJ88&lt;&gt;"",Comprehensive!AK88&lt;&gt;"",Comprehensive!AL88&lt;&gt;""),1,0)+IF(AND(Comprehensive!AM88&lt;&gt;"",Comprehensive!AN88&lt;&gt;"",Comprehensive!AO88&lt;&gt;""),1,0)</f>
        <v>0</v>
      </c>
      <c r="B88" s="60">
        <f>COUNTA(Comprehensive!F88:AO88)</f>
        <v>0</v>
      </c>
      <c r="C88" s="61" t="str">
        <f t="shared" ref="C88:C101" si="8">IF(B88/3=A88,"OK","ERROR")</f>
        <v>OK</v>
      </c>
      <c r="G88" s="49">
        <f>IF(AND(TPL!F88&lt;&gt;"",TPL!U88&lt;&gt;""),1,0)+IF(AND(TPL!G88&lt;&gt;"",TPL!V88&lt;&gt;""),1,0)+IF(AND(TPL!H88&lt;&gt;"",TPL!W88&lt;&gt;""),1,0)+IF(AND(TPL!I88&lt;&gt;"",TPL!X88&lt;&gt;""),1,0)+IF(AND(TPL!J88&lt;&gt;"",TPL!Y88&lt;&gt;""),1,0)+IF(AND(TPL!K88&lt;&gt;"",TPL!Z88&lt;&gt;""),1,0)+IF(AND(TPL!L88&lt;&gt;"",TPL!AA88&lt;&gt;""),1,0)+IF(AND(TPL!M88&lt;&gt;"",TPL!AB88&lt;&gt;""),1,0)+IF(AND(TPL!N88&lt;&gt;"",TPL!AC88&lt;&gt;""),1,0)+IF(AND(TPL!O88&lt;&gt;"",TPL!AD88&lt;&gt;""),1,0)+IF(AND(TPL!P88&lt;&gt;"",TPL!AE88&lt;&gt;""),1,0)+IF(AND(TPL!Q88&lt;&gt;"",TPL!AF88&lt;&gt;""),1,0)</f>
        <v>0</v>
      </c>
      <c r="H88" s="65">
        <f>COUNTA(TPL!F88:Q88)+COUNTA(TPL!U88:AF88)</f>
        <v>0</v>
      </c>
      <c r="I88" s="51" t="str">
        <f t="shared" si="6"/>
        <v>OK</v>
      </c>
      <c r="L88" s="73">
        <f>Comprehensive!$G$88-Comprehensive!$F$88</f>
        <v>0</v>
      </c>
      <c r="M88" s="73">
        <f>Comprehensive!$J$88-Comprehensive!$I$88</f>
        <v>0</v>
      </c>
      <c r="N88" s="73">
        <f>Comprehensive!$M$88-Comprehensive!$L$88</f>
        <v>0</v>
      </c>
      <c r="O88" s="73">
        <f>Comprehensive!$P$88-Comprehensive!$O$88</f>
        <v>0</v>
      </c>
      <c r="P88" s="73">
        <f>Comprehensive!$S$88-Comprehensive!$R$88</f>
        <v>0</v>
      </c>
      <c r="Q88" s="73">
        <f>Comprehensive!$V$88-Comprehensive!$U$88</f>
        <v>0</v>
      </c>
      <c r="R88" s="73">
        <f>Comprehensive!$Y$88-Comprehensive!$X$88</f>
        <v>0</v>
      </c>
      <c r="S88" s="73">
        <f>Comprehensive!$AB$88-Comprehensive!$AA$88</f>
        <v>0</v>
      </c>
      <c r="T88" s="73">
        <f>Comprehensive!$AE$88-Comprehensive!$AD$88</f>
        <v>0</v>
      </c>
      <c r="U88" s="73">
        <f>Comprehensive!$AH$88-Comprehensive!$AG$88</f>
        <v>0</v>
      </c>
      <c r="V88" s="73">
        <f>Comprehensive!$AK$88-Comprehensive!$AJ$88</f>
        <v>0</v>
      </c>
      <c r="W88" s="73">
        <f>Comprehensive!$AN$88-Comprehensive!$AM$88</f>
        <v>0</v>
      </c>
      <c r="Z88" s="73" t="e">
        <f>Comprehensive!$G$88/Comprehensive!$F$88</f>
        <v>#DIV/0!</v>
      </c>
      <c r="AA88" s="73" t="e">
        <f>Comprehensive!$J$88/Comprehensive!$I$88</f>
        <v>#DIV/0!</v>
      </c>
      <c r="AB88" s="73" t="e">
        <f>Comprehensive!$M$88/Comprehensive!$L$88</f>
        <v>#DIV/0!</v>
      </c>
      <c r="AC88" s="73" t="e">
        <f>Comprehensive!$P$88/Comprehensive!$O$88</f>
        <v>#DIV/0!</v>
      </c>
      <c r="AD88" s="73" t="e">
        <f>Comprehensive!$S$88/Comprehensive!$R$88</f>
        <v>#DIV/0!</v>
      </c>
      <c r="AE88" s="73" t="e">
        <f>Comprehensive!$V$88/Comprehensive!$U$88</f>
        <v>#DIV/0!</v>
      </c>
      <c r="AF88" s="73" t="e">
        <f>Comprehensive!$Y$88/Comprehensive!$X$88</f>
        <v>#DIV/0!</v>
      </c>
      <c r="AG88" s="73" t="e">
        <f>Comprehensive!$AB$88/Comprehensive!$AA$88</f>
        <v>#DIV/0!</v>
      </c>
      <c r="AH88" s="73" t="e">
        <f>Comprehensive!$AE$88/Comprehensive!$AD$88</f>
        <v>#DIV/0!</v>
      </c>
      <c r="AI88" s="73" t="e">
        <f>Comprehensive!$AH$88/Comprehensive!$AG$88</f>
        <v>#DIV/0!</v>
      </c>
      <c r="AJ88" s="73" t="e">
        <f>Comprehensive!$AK$88/Comprehensive!$AJ$88</f>
        <v>#DIV/0!</v>
      </c>
      <c r="AK88" s="73" t="e">
        <f>Comprehensive!$AN$88/Comprehensive!$AM$88</f>
        <v>#DIV/0!</v>
      </c>
    </row>
    <row r="89" spans="1:37" x14ac:dyDescent="0.25">
      <c r="A89" s="59">
        <f>IF(AND(Comprehensive!F89&lt;&gt;"",Comprehensive!G89&lt;&gt;"",Comprehensive!H89&lt;&gt;""),1,0)+IF(AND(Comprehensive!I89&lt;&gt;"",Comprehensive!J89&lt;&gt;"",Comprehensive!K89&lt;&gt;""),1,0)+IF(AND(Comprehensive!L89&lt;&gt;"",Comprehensive!M89&lt;&gt;"",Comprehensive!N89&lt;&gt;""),1,0)+IF(AND(Comprehensive!O89&lt;&gt;"",Comprehensive!P89&lt;&gt;"",Comprehensive!Q89&lt;&gt;""),1,0)+IF(AND(Comprehensive!R89&lt;&gt;"",Comprehensive!S89&lt;&gt;"",Comprehensive!T89&lt;&gt;""),1,0)+IF(AND(Comprehensive!U89&lt;&gt;"",Comprehensive!V89&lt;&gt;"",Comprehensive!W89&lt;&gt;""),1,0)+IF(AND(Comprehensive!X89&lt;&gt;"",Comprehensive!Y89&lt;&gt;"",Comprehensive!Z89&lt;&gt;""),1,0)+IF(AND(Comprehensive!AA89&lt;&gt;"",Comprehensive!AB89&lt;&gt;"",Comprehensive!AC89&lt;&gt;""),1,0)+IF(AND(Comprehensive!AD89&lt;&gt;"",Comprehensive!AE89&lt;&gt;"",Comprehensive!AF89&lt;&gt;""),1,0)+IF(AND(Comprehensive!AG89&lt;&gt;"",Comprehensive!AH89&lt;&gt;"",Comprehensive!AI89&lt;&gt;""),1,0)+IF(AND(Comprehensive!AJ89&lt;&gt;"",Comprehensive!AK89&lt;&gt;"",Comprehensive!AL89&lt;&gt;""),1,0)+IF(AND(Comprehensive!AM89&lt;&gt;"",Comprehensive!AN89&lt;&gt;"",Comprehensive!AO89&lt;&gt;""),1,0)</f>
        <v>0</v>
      </c>
      <c r="B89" s="60">
        <f>COUNTA(Comprehensive!F89:AO89)</f>
        <v>0</v>
      </c>
      <c r="C89" s="61" t="str">
        <f t="shared" si="8"/>
        <v>OK</v>
      </c>
      <c r="G89" s="49">
        <f>IF(AND(TPL!F89&lt;&gt;"",TPL!U89&lt;&gt;""),1,0)+IF(AND(TPL!G89&lt;&gt;"",TPL!V89&lt;&gt;""),1,0)+IF(AND(TPL!H89&lt;&gt;"",TPL!W89&lt;&gt;""),1,0)+IF(AND(TPL!I89&lt;&gt;"",TPL!X89&lt;&gt;""),1,0)+IF(AND(TPL!J89&lt;&gt;"",TPL!Y89&lt;&gt;""),1,0)+IF(AND(TPL!K89&lt;&gt;"",TPL!Z89&lt;&gt;""),1,0)+IF(AND(TPL!L89&lt;&gt;"",TPL!AA89&lt;&gt;""),1,0)+IF(AND(TPL!M89&lt;&gt;"",TPL!AB89&lt;&gt;""),1,0)+IF(AND(TPL!N89&lt;&gt;"",TPL!AC89&lt;&gt;""),1,0)+IF(AND(TPL!O89&lt;&gt;"",TPL!AD89&lt;&gt;""),1,0)+IF(AND(TPL!P89&lt;&gt;"",TPL!AE89&lt;&gt;""),1,0)+IF(AND(TPL!Q89&lt;&gt;"",TPL!AF89&lt;&gt;""),1,0)</f>
        <v>0</v>
      </c>
      <c r="H89" s="65">
        <f>COUNTA(TPL!F89:Q89)+COUNTA(TPL!U89:AF89)</f>
        <v>0</v>
      </c>
      <c r="I89" s="51" t="str">
        <f t="shared" si="6"/>
        <v>OK</v>
      </c>
      <c r="L89" s="73">
        <f>Comprehensive!$G$89-Comprehensive!$F$89</f>
        <v>0</v>
      </c>
      <c r="M89" s="73">
        <f>Comprehensive!$J$89-Comprehensive!$I$89</f>
        <v>0</v>
      </c>
      <c r="N89" s="73">
        <f>Comprehensive!$M$89-Comprehensive!$L$89</f>
        <v>0</v>
      </c>
      <c r="O89" s="73">
        <f>Comprehensive!$P$89-Comprehensive!$O$89</f>
        <v>0</v>
      </c>
      <c r="P89" s="73">
        <f>Comprehensive!$S$89-Comprehensive!$R$89</f>
        <v>0</v>
      </c>
      <c r="Q89" s="73">
        <f>Comprehensive!$V$89-Comprehensive!$U$89</f>
        <v>0</v>
      </c>
      <c r="R89" s="73">
        <f>Comprehensive!$Y$89-Comprehensive!$X$89</f>
        <v>0</v>
      </c>
      <c r="S89" s="73">
        <f>Comprehensive!$AB$89-Comprehensive!$AA$89</f>
        <v>0</v>
      </c>
      <c r="T89" s="73">
        <f>Comprehensive!$AE$89-Comprehensive!$AD$89</f>
        <v>0</v>
      </c>
      <c r="U89" s="73">
        <f>Comprehensive!$AH$89-Comprehensive!$AG$89</f>
        <v>0</v>
      </c>
      <c r="V89" s="73">
        <f>Comprehensive!$AK$89-Comprehensive!$AJ$89</f>
        <v>0</v>
      </c>
      <c r="W89" s="73">
        <f>Comprehensive!$AN$89-Comprehensive!$AM$89</f>
        <v>0</v>
      </c>
      <c r="Z89" s="73" t="e">
        <f>Comprehensive!$G$89/Comprehensive!$F$89</f>
        <v>#DIV/0!</v>
      </c>
      <c r="AA89" s="73" t="e">
        <f>Comprehensive!$J$89/Comprehensive!$I$89</f>
        <v>#DIV/0!</v>
      </c>
      <c r="AB89" s="73" t="e">
        <f>Comprehensive!$M$89/Comprehensive!$L$89</f>
        <v>#DIV/0!</v>
      </c>
      <c r="AC89" s="73" t="e">
        <f>Comprehensive!$P$89/Comprehensive!$O$89</f>
        <v>#DIV/0!</v>
      </c>
      <c r="AD89" s="73" t="e">
        <f>Comprehensive!$S$89/Comprehensive!$R$89</f>
        <v>#DIV/0!</v>
      </c>
      <c r="AE89" s="73" t="e">
        <f>Comprehensive!$V$89/Comprehensive!$U$89</f>
        <v>#DIV/0!</v>
      </c>
      <c r="AF89" s="73" t="e">
        <f>Comprehensive!$Y$89/Comprehensive!$X$89</f>
        <v>#DIV/0!</v>
      </c>
      <c r="AG89" s="73" t="e">
        <f>Comprehensive!$AB$89/Comprehensive!$AA$89</f>
        <v>#DIV/0!</v>
      </c>
      <c r="AH89" s="73" t="e">
        <f>Comprehensive!$AE$89/Comprehensive!$AD$89</f>
        <v>#DIV/0!</v>
      </c>
      <c r="AI89" s="73" t="e">
        <f>Comprehensive!$AH$89/Comprehensive!$AG$89</f>
        <v>#DIV/0!</v>
      </c>
      <c r="AJ89" s="73" t="e">
        <f>Comprehensive!$AK$89/Comprehensive!$AJ$89</f>
        <v>#DIV/0!</v>
      </c>
      <c r="AK89" s="73" t="e">
        <f>Comprehensive!$AN$89/Comprehensive!$AM$89</f>
        <v>#DIV/0!</v>
      </c>
    </row>
    <row r="90" spans="1:37" x14ac:dyDescent="0.25">
      <c r="A90" s="59">
        <f>IF(AND(Comprehensive!F90&lt;&gt;"",Comprehensive!G90&lt;&gt;"",Comprehensive!H90&lt;&gt;""),1,0)+IF(AND(Comprehensive!I90&lt;&gt;"",Comprehensive!J90&lt;&gt;"",Comprehensive!K90&lt;&gt;""),1,0)+IF(AND(Comprehensive!L90&lt;&gt;"",Comprehensive!M90&lt;&gt;"",Comprehensive!N90&lt;&gt;""),1,0)+IF(AND(Comprehensive!O90&lt;&gt;"",Comprehensive!P90&lt;&gt;"",Comprehensive!Q90&lt;&gt;""),1,0)+IF(AND(Comprehensive!R90&lt;&gt;"",Comprehensive!S90&lt;&gt;"",Comprehensive!T90&lt;&gt;""),1,0)+IF(AND(Comprehensive!U90&lt;&gt;"",Comprehensive!V90&lt;&gt;"",Comprehensive!W90&lt;&gt;""),1,0)+IF(AND(Comprehensive!X90&lt;&gt;"",Comprehensive!Y90&lt;&gt;"",Comprehensive!Z90&lt;&gt;""),1,0)+IF(AND(Comprehensive!AA90&lt;&gt;"",Comprehensive!AB90&lt;&gt;"",Comprehensive!AC90&lt;&gt;""),1,0)+IF(AND(Comprehensive!AD90&lt;&gt;"",Comprehensive!AE90&lt;&gt;"",Comprehensive!AF90&lt;&gt;""),1,0)+IF(AND(Comprehensive!AG90&lt;&gt;"",Comprehensive!AH90&lt;&gt;"",Comprehensive!AI90&lt;&gt;""),1,0)+IF(AND(Comprehensive!AJ90&lt;&gt;"",Comprehensive!AK90&lt;&gt;"",Comprehensive!AL90&lt;&gt;""),1,0)+IF(AND(Comprehensive!AM90&lt;&gt;"",Comprehensive!AN90&lt;&gt;"",Comprehensive!AO90&lt;&gt;""),1,0)</f>
        <v>0</v>
      </c>
      <c r="B90" s="60">
        <f>COUNTA(Comprehensive!F90:AO90)</f>
        <v>0</v>
      </c>
      <c r="C90" s="61" t="str">
        <f t="shared" si="8"/>
        <v>OK</v>
      </c>
      <c r="G90" s="49">
        <f>IF(AND(TPL!F90&lt;&gt;"",TPL!U90&lt;&gt;""),1,0)+IF(AND(TPL!G90&lt;&gt;"",TPL!V90&lt;&gt;""),1,0)+IF(AND(TPL!H90&lt;&gt;"",TPL!W90&lt;&gt;""),1,0)+IF(AND(TPL!I90&lt;&gt;"",TPL!X90&lt;&gt;""),1,0)+IF(AND(TPL!J90&lt;&gt;"",TPL!Y90&lt;&gt;""),1,0)+IF(AND(TPL!K90&lt;&gt;"",TPL!Z90&lt;&gt;""),1,0)+IF(AND(TPL!L90&lt;&gt;"",TPL!AA90&lt;&gt;""),1,0)+IF(AND(TPL!M90&lt;&gt;"",TPL!AB90&lt;&gt;""),1,0)+IF(AND(TPL!N90&lt;&gt;"",TPL!AC90&lt;&gt;""),1,0)+IF(AND(TPL!O90&lt;&gt;"",TPL!AD90&lt;&gt;""),1,0)+IF(AND(TPL!P90&lt;&gt;"",TPL!AE90&lt;&gt;""),1,0)+IF(AND(TPL!Q90&lt;&gt;"",TPL!AF90&lt;&gt;""),1,0)</f>
        <v>0</v>
      </c>
      <c r="H90" s="65">
        <f>COUNTA(TPL!F90:Q90)+COUNTA(TPL!U90:AF90)</f>
        <v>0</v>
      </c>
      <c r="I90" s="51" t="str">
        <f t="shared" si="6"/>
        <v>OK</v>
      </c>
      <c r="L90" s="73">
        <f>Comprehensive!$G$90-Comprehensive!$F$90</f>
        <v>0</v>
      </c>
      <c r="M90" s="73">
        <f>Comprehensive!$J$90-Comprehensive!$I$90</f>
        <v>0</v>
      </c>
      <c r="N90" s="73">
        <f>Comprehensive!$M$90-Comprehensive!$L$90</f>
        <v>0</v>
      </c>
      <c r="O90" s="73">
        <f>Comprehensive!$P$90-Comprehensive!$O$90</f>
        <v>0</v>
      </c>
      <c r="P90" s="73">
        <f>Comprehensive!$S$90-Comprehensive!$R$90</f>
        <v>0</v>
      </c>
      <c r="Q90" s="73">
        <f>Comprehensive!$V$90-Comprehensive!$U$90</f>
        <v>0</v>
      </c>
      <c r="R90" s="73">
        <f>Comprehensive!$Y$90-Comprehensive!$X$90</f>
        <v>0</v>
      </c>
      <c r="S90" s="73">
        <f>Comprehensive!$AB$90-Comprehensive!$AA$90</f>
        <v>0</v>
      </c>
      <c r="T90" s="73">
        <f>Comprehensive!$AE$90-Comprehensive!$AD$90</f>
        <v>0</v>
      </c>
      <c r="U90" s="73">
        <f>Comprehensive!$AH$90-Comprehensive!$AG$90</f>
        <v>0</v>
      </c>
      <c r="V90" s="73">
        <f>Comprehensive!$AK$90-Comprehensive!$AJ$90</f>
        <v>0</v>
      </c>
      <c r="W90" s="73">
        <f>Comprehensive!$AN$90-Comprehensive!$AM$90</f>
        <v>0</v>
      </c>
      <c r="Z90" s="73" t="e">
        <f>Comprehensive!$G$90/Comprehensive!$F$90</f>
        <v>#DIV/0!</v>
      </c>
      <c r="AA90" s="73" t="e">
        <f>Comprehensive!$J$90/Comprehensive!$I$90</f>
        <v>#DIV/0!</v>
      </c>
      <c r="AB90" s="73" t="e">
        <f>Comprehensive!$M$90/Comprehensive!$L$90</f>
        <v>#DIV/0!</v>
      </c>
      <c r="AC90" s="73" t="e">
        <f>Comprehensive!$P$90/Comprehensive!$O$90</f>
        <v>#DIV/0!</v>
      </c>
      <c r="AD90" s="73" t="e">
        <f>Comprehensive!$S$90/Comprehensive!$R$90</f>
        <v>#DIV/0!</v>
      </c>
      <c r="AE90" s="73" t="e">
        <f>Comprehensive!$V$90/Comprehensive!$U$90</f>
        <v>#DIV/0!</v>
      </c>
      <c r="AF90" s="73" t="e">
        <f>Comprehensive!$Y$90/Comprehensive!$X$90</f>
        <v>#DIV/0!</v>
      </c>
      <c r="AG90" s="73" t="e">
        <f>Comprehensive!$AB$90/Comprehensive!$AA$90</f>
        <v>#DIV/0!</v>
      </c>
      <c r="AH90" s="73" t="e">
        <f>Comprehensive!$AE$90/Comprehensive!$AD$90</f>
        <v>#DIV/0!</v>
      </c>
      <c r="AI90" s="73" t="e">
        <f>Comprehensive!$AH$90/Comprehensive!$AG$90</f>
        <v>#DIV/0!</v>
      </c>
      <c r="AJ90" s="73" t="e">
        <f>Comprehensive!$AK$90/Comprehensive!$AJ$90</f>
        <v>#DIV/0!</v>
      </c>
      <c r="AK90" s="73" t="e">
        <f>Comprehensive!$AN$90/Comprehensive!$AM$90</f>
        <v>#DIV/0!</v>
      </c>
    </row>
    <row r="91" spans="1:37" x14ac:dyDescent="0.25">
      <c r="A91" s="59">
        <f>IF(AND(Comprehensive!F91&lt;&gt;"",Comprehensive!G91&lt;&gt;"",Comprehensive!H91&lt;&gt;""),1,0)+IF(AND(Comprehensive!I91&lt;&gt;"",Comprehensive!J91&lt;&gt;"",Comprehensive!K91&lt;&gt;""),1,0)+IF(AND(Comprehensive!L91&lt;&gt;"",Comprehensive!M91&lt;&gt;"",Comprehensive!N91&lt;&gt;""),1,0)+IF(AND(Comprehensive!O91&lt;&gt;"",Comprehensive!P91&lt;&gt;"",Comprehensive!Q91&lt;&gt;""),1,0)+IF(AND(Comprehensive!R91&lt;&gt;"",Comprehensive!S91&lt;&gt;"",Comprehensive!T91&lt;&gt;""),1,0)+IF(AND(Comprehensive!U91&lt;&gt;"",Comprehensive!V91&lt;&gt;"",Comprehensive!W91&lt;&gt;""),1,0)+IF(AND(Comprehensive!X91&lt;&gt;"",Comprehensive!Y91&lt;&gt;"",Comprehensive!Z91&lt;&gt;""),1,0)+IF(AND(Comprehensive!AA91&lt;&gt;"",Comprehensive!AB91&lt;&gt;"",Comprehensive!AC91&lt;&gt;""),1,0)+IF(AND(Comprehensive!AD91&lt;&gt;"",Comprehensive!AE91&lt;&gt;"",Comprehensive!AF91&lt;&gt;""),1,0)+IF(AND(Comprehensive!AG91&lt;&gt;"",Comprehensive!AH91&lt;&gt;"",Comprehensive!AI91&lt;&gt;""),1,0)+IF(AND(Comprehensive!AJ91&lt;&gt;"",Comprehensive!AK91&lt;&gt;"",Comprehensive!AL91&lt;&gt;""),1,0)+IF(AND(Comprehensive!AM91&lt;&gt;"",Comprehensive!AN91&lt;&gt;"",Comprehensive!AO91&lt;&gt;""),1,0)</f>
        <v>0</v>
      </c>
      <c r="B91" s="60">
        <f>COUNTA(Comprehensive!F91:AO91)</f>
        <v>0</v>
      </c>
      <c r="C91" s="61" t="str">
        <f t="shared" si="8"/>
        <v>OK</v>
      </c>
      <c r="G91" s="49">
        <f>IF(AND(TPL!F91&lt;&gt;"",TPL!U91&lt;&gt;""),1,0)+IF(AND(TPL!G91&lt;&gt;"",TPL!V91&lt;&gt;""),1,0)+IF(AND(TPL!H91&lt;&gt;"",TPL!W91&lt;&gt;""),1,0)+IF(AND(TPL!I91&lt;&gt;"",TPL!X91&lt;&gt;""),1,0)+IF(AND(TPL!J91&lt;&gt;"",TPL!Y91&lt;&gt;""),1,0)+IF(AND(TPL!K91&lt;&gt;"",TPL!Z91&lt;&gt;""),1,0)+IF(AND(TPL!L91&lt;&gt;"",TPL!AA91&lt;&gt;""),1,0)+IF(AND(TPL!M91&lt;&gt;"",TPL!AB91&lt;&gt;""),1,0)+IF(AND(TPL!N91&lt;&gt;"",TPL!AC91&lt;&gt;""),1,0)+IF(AND(TPL!O91&lt;&gt;"",TPL!AD91&lt;&gt;""),1,0)+IF(AND(TPL!P91&lt;&gt;"",TPL!AE91&lt;&gt;""),1,0)+IF(AND(TPL!Q91&lt;&gt;"",TPL!AF91&lt;&gt;""),1,0)</f>
        <v>0</v>
      </c>
      <c r="H91" s="65">
        <f>COUNTA(TPL!F91:Q91)+COUNTA(TPL!U91:AF91)</f>
        <v>0</v>
      </c>
      <c r="I91" s="51" t="str">
        <f t="shared" si="6"/>
        <v>OK</v>
      </c>
      <c r="L91" s="73">
        <f>Comprehensive!$G$91-Comprehensive!$F$91</f>
        <v>0</v>
      </c>
      <c r="M91" s="73">
        <f>Comprehensive!$J$91-Comprehensive!$I$91</f>
        <v>0</v>
      </c>
      <c r="N91" s="73">
        <f>Comprehensive!$M$91-Comprehensive!$L$91</f>
        <v>0</v>
      </c>
      <c r="O91" s="73">
        <f>Comprehensive!$P$91-Comprehensive!$O$91</f>
        <v>0</v>
      </c>
      <c r="P91" s="73">
        <f>Comprehensive!$S$91-Comprehensive!$R$91</f>
        <v>0</v>
      </c>
      <c r="Q91" s="73">
        <f>Comprehensive!$V$91-Comprehensive!$U$91</f>
        <v>0</v>
      </c>
      <c r="R91" s="73">
        <f>Comprehensive!$Y$91-Comprehensive!$X$91</f>
        <v>0</v>
      </c>
      <c r="S91" s="73">
        <f>Comprehensive!$AB$91-Comprehensive!$AA$91</f>
        <v>0</v>
      </c>
      <c r="T91" s="73">
        <f>Comprehensive!$AE$91-Comprehensive!$AD$91</f>
        <v>0</v>
      </c>
      <c r="U91" s="73">
        <f>Comprehensive!$AH$91-Comprehensive!$AG$91</f>
        <v>0</v>
      </c>
      <c r="V91" s="73">
        <f>Comprehensive!$AK$91-Comprehensive!$AJ$91</f>
        <v>0</v>
      </c>
      <c r="W91" s="73">
        <f>Comprehensive!$AN$91-Comprehensive!$AM$91</f>
        <v>0</v>
      </c>
      <c r="Z91" s="73" t="e">
        <f>Comprehensive!$G$91/Comprehensive!$F$91</f>
        <v>#DIV/0!</v>
      </c>
      <c r="AA91" s="73" t="e">
        <f>Comprehensive!$J$91/Comprehensive!$I$91</f>
        <v>#DIV/0!</v>
      </c>
      <c r="AB91" s="73" t="e">
        <f>Comprehensive!$M$91/Comprehensive!$L$91</f>
        <v>#DIV/0!</v>
      </c>
      <c r="AC91" s="73" t="e">
        <f>Comprehensive!$P$91/Comprehensive!$O$91</f>
        <v>#DIV/0!</v>
      </c>
      <c r="AD91" s="73" t="e">
        <f>Comprehensive!$S$91/Comprehensive!$R$91</f>
        <v>#DIV/0!</v>
      </c>
      <c r="AE91" s="73" t="e">
        <f>Comprehensive!$V$91/Comprehensive!$U$91</f>
        <v>#DIV/0!</v>
      </c>
      <c r="AF91" s="73" t="e">
        <f>Comprehensive!$Y$91/Comprehensive!$X$91</f>
        <v>#DIV/0!</v>
      </c>
      <c r="AG91" s="73" t="e">
        <f>Comprehensive!$AB$91/Comprehensive!$AA$91</f>
        <v>#DIV/0!</v>
      </c>
      <c r="AH91" s="73" t="e">
        <f>Comprehensive!$AE$91/Comprehensive!$AD$91</f>
        <v>#DIV/0!</v>
      </c>
      <c r="AI91" s="73" t="e">
        <f>Comprehensive!$AH$91/Comprehensive!$AG$91</f>
        <v>#DIV/0!</v>
      </c>
      <c r="AJ91" s="73" t="e">
        <f>Comprehensive!$AK$91/Comprehensive!$AJ$91</f>
        <v>#DIV/0!</v>
      </c>
      <c r="AK91" s="73" t="e">
        <f>Comprehensive!$AN$91/Comprehensive!$AM$91</f>
        <v>#DIV/0!</v>
      </c>
    </row>
    <row r="92" spans="1:37" x14ac:dyDescent="0.25">
      <c r="A92" s="59">
        <f>IF(AND(Comprehensive!F92&lt;&gt;"",Comprehensive!G92&lt;&gt;"",Comprehensive!H92&lt;&gt;""),1,0)+IF(AND(Comprehensive!I92&lt;&gt;"",Comprehensive!J92&lt;&gt;"",Comprehensive!K92&lt;&gt;""),1,0)+IF(AND(Comprehensive!L92&lt;&gt;"",Comprehensive!M92&lt;&gt;"",Comprehensive!N92&lt;&gt;""),1,0)+IF(AND(Comprehensive!O92&lt;&gt;"",Comprehensive!P92&lt;&gt;"",Comprehensive!Q92&lt;&gt;""),1,0)+IF(AND(Comprehensive!R92&lt;&gt;"",Comprehensive!S92&lt;&gt;"",Comprehensive!T92&lt;&gt;""),1,0)+IF(AND(Comprehensive!U92&lt;&gt;"",Comprehensive!V92&lt;&gt;"",Comprehensive!W92&lt;&gt;""),1,0)+IF(AND(Comprehensive!X92&lt;&gt;"",Comprehensive!Y92&lt;&gt;"",Comprehensive!Z92&lt;&gt;""),1,0)+IF(AND(Comprehensive!AA92&lt;&gt;"",Comprehensive!AB92&lt;&gt;"",Comprehensive!AC92&lt;&gt;""),1,0)+IF(AND(Comprehensive!AD92&lt;&gt;"",Comprehensive!AE92&lt;&gt;"",Comprehensive!AF92&lt;&gt;""),1,0)+IF(AND(Comprehensive!AG92&lt;&gt;"",Comprehensive!AH92&lt;&gt;"",Comprehensive!AI92&lt;&gt;""),1,0)+IF(AND(Comprehensive!AJ92&lt;&gt;"",Comprehensive!AK92&lt;&gt;"",Comprehensive!AL92&lt;&gt;""),1,0)+IF(AND(Comprehensive!AM92&lt;&gt;"",Comprehensive!AN92&lt;&gt;"",Comprehensive!AO92&lt;&gt;""),1,0)</f>
        <v>0</v>
      </c>
      <c r="B92" s="60">
        <f>COUNTA(Comprehensive!F92:AO92)</f>
        <v>0</v>
      </c>
      <c r="C92" s="61" t="str">
        <f t="shared" si="8"/>
        <v>OK</v>
      </c>
      <c r="G92" s="49">
        <f>IF(AND(TPL!F92&lt;&gt;"",TPL!U92&lt;&gt;""),1,0)+IF(AND(TPL!G92&lt;&gt;"",TPL!V92&lt;&gt;""),1,0)+IF(AND(TPL!H92&lt;&gt;"",TPL!W92&lt;&gt;""),1,0)+IF(AND(TPL!I92&lt;&gt;"",TPL!X92&lt;&gt;""),1,0)+IF(AND(TPL!J92&lt;&gt;"",TPL!Y92&lt;&gt;""),1,0)+IF(AND(TPL!K92&lt;&gt;"",TPL!Z92&lt;&gt;""),1,0)+IF(AND(TPL!L92&lt;&gt;"",TPL!AA92&lt;&gt;""),1,0)+IF(AND(TPL!M92&lt;&gt;"",TPL!AB92&lt;&gt;""),1,0)+IF(AND(TPL!N92&lt;&gt;"",TPL!AC92&lt;&gt;""),1,0)+IF(AND(TPL!O92&lt;&gt;"",TPL!AD92&lt;&gt;""),1,0)+IF(AND(TPL!P92&lt;&gt;"",TPL!AE92&lt;&gt;""),1,0)+IF(AND(TPL!Q92&lt;&gt;"",TPL!AF92&lt;&gt;""),1,0)</f>
        <v>0</v>
      </c>
      <c r="H92" s="65">
        <f>COUNTA(TPL!F92:Q92)+COUNTA(TPL!U92:AF92)</f>
        <v>0</v>
      </c>
      <c r="I92" s="51" t="str">
        <f t="shared" si="6"/>
        <v>OK</v>
      </c>
      <c r="L92" s="73">
        <f>Comprehensive!$G$92-Comprehensive!$F$92</f>
        <v>0</v>
      </c>
      <c r="M92" s="73">
        <f>Comprehensive!$J$92-Comprehensive!$I$92</f>
        <v>0</v>
      </c>
      <c r="N92" s="73">
        <f>Comprehensive!$M$92-Comprehensive!$L$92</f>
        <v>0</v>
      </c>
      <c r="O92" s="73">
        <f>Comprehensive!$P$92-Comprehensive!$O$92</f>
        <v>0</v>
      </c>
      <c r="P92" s="73">
        <f>Comprehensive!$S$92-Comprehensive!$R$92</f>
        <v>0</v>
      </c>
      <c r="Q92" s="73">
        <f>Comprehensive!$V$92-Comprehensive!$U$92</f>
        <v>0</v>
      </c>
      <c r="R92" s="73">
        <f>Comprehensive!$Y$92-Comprehensive!$X$92</f>
        <v>0</v>
      </c>
      <c r="S92" s="73">
        <f>Comprehensive!$AB$92-Comprehensive!$AA$92</f>
        <v>0</v>
      </c>
      <c r="T92" s="73">
        <f>Comprehensive!$AE$92-Comprehensive!$AD$92</f>
        <v>0</v>
      </c>
      <c r="U92" s="73">
        <f>Comprehensive!$AH$92-Comprehensive!$AG$92</f>
        <v>0</v>
      </c>
      <c r="V92" s="73">
        <f>Comprehensive!$AK$92-Comprehensive!$AJ$92</f>
        <v>0</v>
      </c>
      <c r="W92" s="73">
        <f>Comprehensive!$AN$92-Comprehensive!$AM$92</f>
        <v>0</v>
      </c>
      <c r="Z92" s="73" t="e">
        <f>Comprehensive!$G$92/Comprehensive!$F$92</f>
        <v>#DIV/0!</v>
      </c>
      <c r="AA92" s="73" t="e">
        <f>Comprehensive!$J$92/Comprehensive!$I$92</f>
        <v>#DIV/0!</v>
      </c>
      <c r="AB92" s="73" t="e">
        <f>Comprehensive!$M$92/Comprehensive!$L$92</f>
        <v>#DIV/0!</v>
      </c>
      <c r="AC92" s="73" t="e">
        <f>Comprehensive!$P$92/Comprehensive!$O$92</f>
        <v>#DIV/0!</v>
      </c>
      <c r="AD92" s="73" t="e">
        <f>Comprehensive!$S$92/Comprehensive!$R$92</f>
        <v>#DIV/0!</v>
      </c>
      <c r="AE92" s="73" t="e">
        <f>Comprehensive!$V$92/Comprehensive!$U$92</f>
        <v>#DIV/0!</v>
      </c>
      <c r="AF92" s="73" t="e">
        <f>Comprehensive!$Y$92/Comprehensive!$X$92</f>
        <v>#DIV/0!</v>
      </c>
      <c r="AG92" s="73" t="e">
        <f>Comprehensive!$AB$92/Comprehensive!$AA$92</f>
        <v>#DIV/0!</v>
      </c>
      <c r="AH92" s="73" t="e">
        <f>Comprehensive!$AE$92/Comprehensive!$AD$92</f>
        <v>#DIV/0!</v>
      </c>
      <c r="AI92" s="73" t="e">
        <f>Comprehensive!$AH$92/Comprehensive!$AG$92</f>
        <v>#DIV/0!</v>
      </c>
      <c r="AJ92" s="73" t="e">
        <f>Comprehensive!$AK$92/Comprehensive!$AJ$92</f>
        <v>#DIV/0!</v>
      </c>
      <c r="AK92" s="73" t="e">
        <f>Comprehensive!$AN$92/Comprehensive!$AM$92</f>
        <v>#DIV/0!</v>
      </c>
    </row>
    <row r="93" spans="1:37" x14ac:dyDescent="0.25">
      <c r="A93" s="59">
        <f>IF(AND(Comprehensive!F93&lt;&gt;"",Comprehensive!G93&lt;&gt;"",Comprehensive!H93&lt;&gt;""),1,0)+IF(AND(Comprehensive!I93&lt;&gt;"",Comprehensive!J93&lt;&gt;"",Comprehensive!K93&lt;&gt;""),1,0)+IF(AND(Comprehensive!L93&lt;&gt;"",Comprehensive!M93&lt;&gt;"",Comprehensive!N93&lt;&gt;""),1,0)+IF(AND(Comprehensive!O93&lt;&gt;"",Comprehensive!P93&lt;&gt;"",Comprehensive!Q93&lt;&gt;""),1,0)+IF(AND(Comprehensive!R93&lt;&gt;"",Comprehensive!S93&lt;&gt;"",Comprehensive!T93&lt;&gt;""),1,0)+IF(AND(Comprehensive!U93&lt;&gt;"",Comprehensive!V93&lt;&gt;"",Comprehensive!W93&lt;&gt;""),1,0)+IF(AND(Comprehensive!X93&lt;&gt;"",Comprehensive!Y93&lt;&gt;"",Comprehensive!Z93&lt;&gt;""),1,0)+IF(AND(Comprehensive!AA93&lt;&gt;"",Comprehensive!AB93&lt;&gt;"",Comprehensive!AC93&lt;&gt;""),1,0)+IF(AND(Comprehensive!AD93&lt;&gt;"",Comprehensive!AE93&lt;&gt;"",Comprehensive!AF93&lt;&gt;""),1,0)+IF(AND(Comprehensive!AG93&lt;&gt;"",Comprehensive!AH93&lt;&gt;"",Comprehensive!AI93&lt;&gt;""),1,0)+IF(AND(Comprehensive!AJ93&lt;&gt;"",Comprehensive!AK93&lt;&gt;"",Comprehensive!AL93&lt;&gt;""),1,0)+IF(AND(Comprehensive!AM93&lt;&gt;"",Comprehensive!AN93&lt;&gt;"",Comprehensive!AO93&lt;&gt;""),1,0)</f>
        <v>0</v>
      </c>
      <c r="B93" s="60">
        <f>COUNTA(Comprehensive!F93:AO93)</f>
        <v>0</v>
      </c>
      <c r="C93" s="61" t="str">
        <f t="shared" si="8"/>
        <v>OK</v>
      </c>
      <c r="G93" s="49">
        <f>IF(AND(TPL!F93&lt;&gt;"",TPL!U93&lt;&gt;""),1,0)+IF(AND(TPL!G93&lt;&gt;"",TPL!V93&lt;&gt;""),1,0)+IF(AND(TPL!H93&lt;&gt;"",TPL!W93&lt;&gt;""),1,0)+IF(AND(TPL!I93&lt;&gt;"",TPL!X93&lt;&gt;""),1,0)+IF(AND(TPL!J93&lt;&gt;"",TPL!Y93&lt;&gt;""),1,0)+IF(AND(TPL!K93&lt;&gt;"",TPL!Z93&lt;&gt;""),1,0)+IF(AND(TPL!L93&lt;&gt;"",TPL!AA93&lt;&gt;""),1,0)+IF(AND(TPL!M93&lt;&gt;"",TPL!AB93&lt;&gt;""),1,0)+IF(AND(TPL!N93&lt;&gt;"",TPL!AC93&lt;&gt;""),1,0)+IF(AND(TPL!O93&lt;&gt;"",TPL!AD93&lt;&gt;""),1,0)+IF(AND(TPL!P93&lt;&gt;"",TPL!AE93&lt;&gt;""),1,0)+IF(AND(TPL!Q93&lt;&gt;"",TPL!AF93&lt;&gt;""),1,0)</f>
        <v>0</v>
      </c>
      <c r="H93" s="65">
        <f>COUNTA(TPL!F93:Q93)+COUNTA(TPL!U93:AF93)</f>
        <v>0</v>
      </c>
      <c r="I93" s="51" t="str">
        <f t="shared" si="6"/>
        <v>OK</v>
      </c>
      <c r="L93" s="73">
        <f>Comprehensive!$G$93-Comprehensive!$F$93</f>
        <v>0</v>
      </c>
      <c r="M93" s="73">
        <f>Comprehensive!$J$93-Comprehensive!$I$93</f>
        <v>0</v>
      </c>
      <c r="N93" s="73">
        <f>Comprehensive!$M$93-Comprehensive!$L$93</f>
        <v>0</v>
      </c>
      <c r="O93" s="73">
        <f>Comprehensive!$P$93-Comprehensive!$O$93</f>
        <v>0</v>
      </c>
      <c r="P93" s="73">
        <f>Comprehensive!$S$93-Comprehensive!$R$93</f>
        <v>0</v>
      </c>
      <c r="Q93" s="73">
        <f>Comprehensive!$V$93-Comprehensive!$U$93</f>
        <v>0</v>
      </c>
      <c r="R93" s="73">
        <f>Comprehensive!$Y$93-Comprehensive!$X$93</f>
        <v>0</v>
      </c>
      <c r="S93" s="73">
        <f>Comprehensive!$AB$93-Comprehensive!$AA$93</f>
        <v>0</v>
      </c>
      <c r="T93" s="73">
        <f>Comprehensive!$AE$93-Comprehensive!$AD$93</f>
        <v>0</v>
      </c>
      <c r="U93" s="73">
        <f>Comprehensive!$AH$93-Comprehensive!$AG$93</f>
        <v>0</v>
      </c>
      <c r="V93" s="73">
        <f>Comprehensive!$AK$93-Comprehensive!$AJ$93</f>
        <v>0</v>
      </c>
      <c r="W93" s="73">
        <f>Comprehensive!$AN$93-Comprehensive!$AM$93</f>
        <v>0</v>
      </c>
      <c r="Z93" s="73" t="e">
        <f>Comprehensive!$G$93/Comprehensive!$F$93</f>
        <v>#DIV/0!</v>
      </c>
      <c r="AA93" s="73" t="e">
        <f>Comprehensive!$J$93/Comprehensive!$I$93</f>
        <v>#DIV/0!</v>
      </c>
      <c r="AB93" s="73" t="e">
        <f>Comprehensive!$M$93/Comprehensive!$L$93</f>
        <v>#DIV/0!</v>
      </c>
      <c r="AC93" s="73" t="e">
        <f>Comprehensive!$P$93/Comprehensive!$O$93</f>
        <v>#DIV/0!</v>
      </c>
      <c r="AD93" s="73" t="e">
        <f>Comprehensive!$S$93/Comprehensive!$R$93</f>
        <v>#DIV/0!</v>
      </c>
      <c r="AE93" s="73" t="e">
        <f>Comprehensive!$V$93/Comprehensive!$U$93</f>
        <v>#DIV/0!</v>
      </c>
      <c r="AF93" s="73" t="e">
        <f>Comprehensive!$Y$93/Comprehensive!$X$93</f>
        <v>#DIV/0!</v>
      </c>
      <c r="AG93" s="73" t="e">
        <f>Comprehensive!$AB$93/Comprehensive!$AA$93</f>
        <v>#DIV/0!</v>
      </c>
      <c r="AH93" s="73" t="e">
        <f>Comprehensive!$AE$93/Comprehensive!$AD$93</f>
        <v>#DIV/0!</v>
      </c>
      <c r="AI93" s="73" t="e">
        <f>Comprehensive!$AH$93/Comprehensive!$AG$93</f>
        <v>#DIV/0!</v>
      </c>
      <c r="AJ93" s="73" t="e">
        <f>Comprehensive!$AK$93/Comprehensive!$AJ$93</f>
        <v>#DIV/0!</v>
      </c>
      <c r="AK93" s="73" t="e">
        <f>Comprehensive!$AN$93/Comprehensive!$AM$93</f>
        <v>#DIV/0!</v>
      </c>
    </row>
    <row r="94" spans="1:37" x14ac:dyDescent="0.25">
      <c r="A94" s="59">
        <f>IF(AND(Comprehensive!F94&lt;&gt;"",Comprehensive!G94&lt;&gt;"",Comprehensive!H94&lt;&gt;""),1,0)+IF(AND(Comprehensive!I94&lt;&gt;"",Comprehensive!J94&lt;&gt;"",Comprehensive!K94&lt;&gt;""),1,0)+IF(AND(Comprehensive!L94&lt;&gt;"",Comprehensive!M94&lt;&gt;"",Comprehensive!N94&lt;&gt;""),1,0)+IF(AND(Comprehensive!O94&lt;&gt;"",Comprehensive!P94&lt;&gt;"",Comprehensive!Q94&lt;&gt;""),1,0)+IF(AND(Comprehensive!R94&lt;&gt;"",Comprehensive!S94&lt;&gt;"",Comprehensive!T94&lt;&gt;""),1,0)+IF(AND(Comprehensive!U94&lt;&gt;"",Comprehensive!V94&lt;&gt;"",Comprehensive!W94&lt;&gt;""),1,0)+IF(AND(Comprehensive!X94&lt;&gt;"",Comprehensive!Y94&lt;&gt;"",Comprehensive!Z94&lt;&gt;""),1,0)+IF(AND(Comprehensive!AA94&lt;&gt;"",Comprehensive!AB94&lt;&gt;"",Comprehensive!AC94&lt;&gt;""),1,0)+IF(AND(Comprehensive!AD94&lt;&gt;"",Comprehensive!AE94&lt;&gt;"",Comprehensive!AF94&lt;&gt;""),1,0)+IF(AND(Comprehensive!AG94&lt;&gt;"",Comprehensive!AH94&lt;&gt;"",Comprehensive!AI94&lt;&gt;""),1,0)+IF(AND(Comprehensive!AJ94&lt;&gt;"",Comprehensive!AK94&lt;&gt;"",Comprehensive!AL94&lt;&gt;""),1,0)+IF(AND(Comprehensive!AM94&lt;&gt;"",Comprehensive!AN94&lt;&gt;"",Comprehensive!AO94&lt;&gt;""),1,0)</f>
        <v>0</v>
      </c>
      <c r="B94" s="60">
        <f>COUNTA(Comprehensive!F94:AO94)</f>
        <v>0</v>
      </c>
      <c r="C94" s="61" t="str">
        <f t="shared" si="8"/>
        <v>OK</v>
      </c>
      <c r="G94" s="49">
        <f>IF(AND(TPL!F94&lt;&gt;"",TPL!U94&lt;&gt;""),1,0)+IF(AND(TPL!G94&lt;&gt;"",TPL!V94&lt;&gt;""),1,0)+IF(AND(TPL!H94&lt;&gt;"",TPL!W94&lt;&gt;""),1,0)+IF(AND(TPL!I94&lt;&gt;"",TPL!X94&lt;&gt;""),1,0)+IF(AND(TPL!J94&lt;&gt;"",TPL!Y94&lt;&gt;""),1,0)+IF(AND(TPL!K94&lt;&gt;"",TPL!Z94&lt;&gt;""),1,0)+IF(AND(TPL!L94&lt;&gt;"",TPL!AA94&lt;&gt;""),1,0)+IF(AND(TPL!M94&lt;&gt;"",TPL!AB94&lt;&gt;""),1,0)+IF(AND(TPL!N94&lt;&gt;"",TPL!AC94&lt;&gt;""),1,0)+IF(AND(TPL!O94&lt;&gt;"",TPL!AD94&lt;&gt;""),1,0)+IF(AND(TPL!P94&lt;&gt;"",TPL!AE94&lt;&gt;""),1,0)+IF(AND(TPL!Q94&lt;&gt;"",TPL!AF94&lt;&gt;""),1,0)</f>
        <v>0</v>
      </c>
      <c r="H94" s="65">
        <f>COUNTA(TPL!F94:Q94)+COUNTA(TPL!U94:AF94)</f>
        <v>0</v>
      </c>
      <c r="I94" s="51" t="str">
        <f t="shared" si="6"/>
        <v>OK</v>
      </c>
      <c r="L94" s="73">
        <f>Comprehensive!$G$94-Comprehensive!$F$94</f>
        <v>0</v>
      </c>
      <c r="M94" s="73">
        <f>Comprehensive!$J$94-Comprehensive!$I$94</f>
        <v>0</v>
      </c>
      <c r="N94" s="73">
        <f>Comprehensive!$M$94-Comprehensive!$L$94</f>
        <v>0</v>
      </c>
      <c r="O94" s="73">
        <f>Comprehensive!$P$94-Comprehensive!$O$94</f>
        <v>0</v>
      </c>
      <c r="P94" s="73">
        <f>Comprehensive!$S$94-Comprehensive!$R$94</f>
        <v>0</v>
      </c>
      <c r="Q94" s="73">
        <f>Comprehensive!$V$94-Comprehensive!$U$94</f>
        <v>0</v>
      </c>
      <c r="R94" s="73">
        <f>Comprehensive!$Y$94-Comprehensive!$X$94</f>
        <v>0</v>
      </c>
      <c r="S94" s="73">
        <f>Comprehensive!$AB$94-Comprehensive!$AA$94</f>
        <v>0</v>
      </c>
      <c r="T94" s="73">
        <f>Comprehensive!$AE$94-Comprehensive!$AD$94</f>
        <v>0</v>
      </c>
      <c r="U94" s="73">
        <f>Comprehensive!$AH$94-Comprehensive!$AG$94</f>
        <v>0</v>
      </c>
      <c r="V94" s="73">
        <f>Comprehensive!$AK$94-Comprehensive!$AJ$94</f>
        <v>0</v>
      </c>
      <c r="W94" s="73">
        <f>Comprehensive!$AN$94-Comprehensive!$AM$94</f>
        <v>0</v>
      </c>
      <c r="Z94" s="73" t="e">
        <f>Comprehensive!$G$94/Comprehensive!$F$94</f>
        <v>#DIV/0!</v>
      </c>
      <c r="AA94" s="73" t="e">
        <f>Comprehensive!$J$94/Comprehensive!$I$94</f>
        <v>#DIV/0!</v>
      </c>
      <c r="AB94" s="73" t="e">
        <f>Comprehensive!$M$94/Comprehensive!$L$94</f>
        <v>#DIV/0!</v>
      </c>
      <c r="AC94" s="73" t="e">
        <f>Comprehensive!$P$94/Comprehensive!$O$94</f>
        <v>#DIV/0!</v>
      </c>
      <c r="AD94" s="73" t="e">
        <f>Comprehensive!$S$94/Comprehensive!$R$94</f>
        <v>#DIV/0!</v>
      </c>
      <c r="AE94" s="73" t="e">
        <f>Comprehensive!$V$94/Comprehensive!$U$94</f>
        <v>#DIV/0!</v>
      </c>
      <c r="AF94" s="73" t="e">
        <f>Comprehensive!$Y$94/Comprehensive!$X$94</f>
        <v>#DIV/0!</v>
      </c>
      <c r="AG94" s="73" t="e">
        <f>Comprehensive!$AB$94/Comprehensive!$AA$94</f>
        <v>#DIV/0!</v>
      </c>
      <c r="AH94" s="73" t="e">
        <f>Comprehensive!$AE$94/Comprehensive!$AD$94</f>
        <v>#DIV/0!</v>
      </c>
      <c r="AI94" s="73" t="e">
        <f>Comprehensive!$AH$94/Comprehensive!$AG$94</f>
        <v>#DIV/0!</v>
      </c>
      <c r="AJ94" s="73" t="e">
        <f>Comprehensive!$AK$94/Comprehensive!$AJ$94</f>
        <v>#DIV/0!</v>
      </c>
      <c r="AK94" s="73" t="e">
        <f>Comprehensive!$AN$94/Comprehensive!$AM$94</f>
        <v>#DIV/0!</v>
      </c>
    </row>
    <row r="95" spans="1:37" x14ac:dyDescent="0.25">
      <c r="A95" s="59">
        <f>IF(AND(Comprehensive!F95&lt;&gt;"",Comprehensive!G95&lt;&gt;"",Comprehensive!H95&lt;&gt;""),1,0)+IF(AND(Comprehensive!I95&lt;&gt;"",Comprehensive!J95&lt;&gt;"",Comprehensive!K95&lt;&gt;""),1,0)+IF(AND(Comprehensive!L95&lt;&gt;"",Comprehensive!M95&lt;&gt;"",Comprehensive!N95&lt;&gt;""),1,0)+IF(AND(Comprehensive!O95&lt;&gt;"",Comprehensive!P95&lt;&gt;"",Comprehensive!Q95&lt;&gt;""),1,0)+IF(AND(Comprehensive!R95&lt;&gt;"",Comprehensive!S95&lt;&gt;"",Comprehensive!T95&lt;&gt;""),1,0)+IF(AND(Comprehensive!U95&lt;&gt;"",Comprehensive!V95&lt;&gt;"",Comprehensive!W95&lt;&gt;""),1,0)+IF(AND(Comprehensive!X95&lt;&gt;"",Comprehensive!Y95&lt;&gt;"",Comprehensive!Z95&lt;&gt;""),1,0)+IF(AND(Comprehensive!AA95&lt;&gt;"",Comprehensive!AB95&lt;&gt;"",Comprehensive!AC95&lt;&gt;""),1,0)+IF(AND(Comprehensive!AD95&lt;&gt;"",Comprehensive!AE95&lt;&gt;"",Comprehensive!AF95&lt;&gt;""),1,0)+IF(AND(Comprehensive!AG95&lt;&gt;"",Comprehensive!AH95&lt;&gt;"",Comprehensive!AI95&lt;&gt;""),1,0)+IF(AND(Comprehensive!AJ95&lt;&gt;"",Comprehensive!AK95&lt;&gt;"",Comprehensive!AL95&lt;&gt;""),1,0)+IF(AND(Comprehensive!AM95&lt;&gt;"",Comprehensive!AN95&lt;&gt;"",Comprehensive!AO95&lt;&gt;""),1,0)</f>
        <v>0</v>
      </c>
      <c r="B95" s="60">
        <f>COUNTA(Comprehensive!F95:AO95)</f>
        <v>0</v>
      </c>
      <c r="C95" s="61" t="str">
        <f t="shared" si="8"/>
        <v>OK</v>
      </c>
      <c r="G95" s="49">
        <f>IF(AND(TPL!F95&lt;&gt;"",TPL!U95&lt;&gt;""),1,0)+IF(AND(TPL!G95&lt;&gt;"",TPL!V95&lt;&gt;""),1,0)+IF(AND(TPL!H95&lt;&gt;"",TPL!W95&lt;&gt;""),1,0)+IF(AND(TPL!I95&lt;&gt;"",TPL!X95&lt;&gt;""),1,0)+IF(AND(TPL!J95&lt;&gt;"",TPL!Y95&lt;&gt;""),1,0)+IF(AND(TPL!K95&lt;&gt;"",TPL!Z95&lt;&gt;""),1,0)+IF(AND(TPL!L95&lt;&gt;"",TPL!AA95&lt;&gt;""),1,0)+IF(AND(TPL!M95&lt;&gt;"",TPL!AB95&lt;&gt;""),1,0)+IF(AND(TPL!N95&lt;&gt;"",TPL!AC95&lt;&gt;""),1,0)+IF(AND(TPL!O95&lt;&gt;"",TPL!AD95&lt;&gt;""),1,0)+IF(AND(TPL!P95&lt;&gt;"",TPL!AE95&lt;&gt;""),1,0)+IF(AND(TPL!Q95&lt;&gt;"",TPL!AF95&lt;&gt;""),1,0)</f>
        <v>0</v>
      </c>
      <c r="H95" s="65">
        <f>COUNTA(TPL!F95:Q95)+COUNTA(TPL!U95:AF95)</f>
        <v>0</v>
      </c>
      <c r="I95" s="51" t="str">
        <f t="shared" si="6"/>
        <v>OK</v>
      </c>
      <c r="L95" s="73">
        <f>Comprehensive!$G$95-Comprehensive!$F$95</f>
        <v>0</v>
      </c>
      <c r="M95" s="73">
        <f>Comprehensive!$J$95-Comprehensive!$I$95</f>
        <v>0</v>
      </c>
      <c r="N95" s="73">
        <f>Comprehensive!$M$95-Comprehensive!$L$95</f>
        <v>0</v>
      </c>
      <c r="O95" s="73">
        <f>Comprehensive!$P$95-Comprehensive!$O$95</f>
        <v>0</v>
      </c>
      <c r="P95" s="73">
        <f>Comprehensive!$S$95-Comprehensive!$R$95</f>
        <v>0</v>
      </c>
      <c r="Q95" s="73">
        <f>Comprehensive!$V$95-Comprehensive!$U$95</f>
        <v>0</v>
      </c>
      <c r="R95" s="73">
        <f>Comprehensive!$Y$95-Comprehensive!$X$95</f>
        <v>0</v>
      </c>
      <c r="S95" s="73">
        <f>Comprehensive!$AB$95-Comprehensive!$AA$95</f>
        <v>0</v>
      </c>
      <c r="T95" s="73">
        <f>Comprehensive!$AE$95-Comprehensive!$AD$95</f>
        <v>0</v>
      </c>
      <c r="U95" s="73">
        <f>Comprehensive!$AH$95-Comprehensive!$AG$95</f>
        <v>0</v>
      </c>
      <c r="V95" s="73">
        <f>Comprehensive!$AK$95-Comprehensive!$AJ$95</f>
        <v>0</v>
      </c>
      <c r="W95" s="73">
        <f>Comprehensive!$AN$95-Comprehensive!$AM$95</f>
        <v>0</v>
      </c>
      <c r="Z95" s="73" t="e">
        <f>Comprehensive!$G$95/Comprehensive!$F$95</f>
        <v>#DIV/0!</v>
      </c>
      <c r="AA95" s="73" t="e">
        <f>Comprehensive!$J$95/Comprehensive!$I$95</f>
        <v>#DIV/0!</v>
      </c>
      <c r="AB95" s="73" t="e">
        <f>Comprehensive!$M$95/Comprehensive!$L$95</f>
        <v>#DIV/0!</v>
      </c>
      <c r="AC95" s="73" t="e">
        <f>Comprehensive!$P$95/Comprehensive!$O$95</f>
        <v>#DIV/0!</v>
      </c>
      <c r="AD95" s="73" t="e">
        <f>Comprehensive!$S$95/Comprehensive!$R$95</f>
        <v>#DIV/0!</v>
      </c>
      <c r="AE95" s="73" t="e">
        <f>Comprehensive!$V$95/Comprehensive!$U$95</f>
        <v>#DIV/0!</v>
      </c>
      <c r="AF95" s="73" t="e">
        <f>Comprehensive!$Y$95/Comprehensive!$X$95</f>
        <v>#DIV/0!</v>
      </c>
      <c r="AG95" s="73" t="e">
        <f>Comprehensive!$AB$95/Comprehensive!$AA$95</f>
        <v>#DIV/0!</v>
      </c>
      <c r="AH95" s="73" t="e">
        <f>Comprehensive!$AE$95/Comprehensive!$AD$95</f>
        <v>#DIV/0!</v>
      </c>
      <c r="AI95" s="73" t="e">
        <f>Comprehensive!$AH$95/Comprehensive!$AG$95</f>
        <v>#DIV/0!</v>
      </c>
      <c r="AJ95" s="73" t="e">
        <f>Comprehensive!$AK$95/Comprehensive!$AJ$95</f>
        <v>#DIV/0!</v>
      </c>
      <c r="AK95" s="73" t="e">
        <f>Comprehensive!$AN$95/Comprehensive!$AM$95</f>
        <v>#DIV/0!</v>
      </c>
    </row>
    <row r="96" spans="1:37" x14ac:dyDescent="0.25">
      <c r="A96" s="59">
        <f>IF(AND(Comprehensive!F96&lt;&gt;"",Comprehensive!G96&lt;&gt;"",Comprehensive!H96&lt;&gt;""),1,0)+IF(AND(Comprehensive!I96&lt;&gt;"",Comprehensive!J96&lt;&gt;"",Comprehensive!K96&lt;&gt;""),1,0)+IF(AND(Comprehensive!L96&lt;&gt;"",Comprehensive!M96&lt;&gt;"",Comprehensive!N96&lt;&gt;""),1,0)+IF(AND(Comprehensive!O96&lt;&gt;"",Comprehensive!P96&lt;&gt;"",Comprehensive!Q96&lt;&gt;""),1,0)+IF(AND(Comprehensive!R96&lt;&gt;"",Comprehensive!S96&lt;&gt;"",Comprehensive!T96&lt;&gt;""),1,0)+IF(AND(Comprehensive!U96&lt;&gt;"",Comprehensive!V96&lt;&gt;"",Comprehensive!W96&lt;&gt;""),1,0)+IF(AND(Comprehensive!X96&lt;&gt;"",Comprehensive!Y96&lt;&gt;"",Comprehensive!Z96&lt;&gt;""),1,0)+IF(AND(Comprehensive!AA96&lt;&gt;"",Comprehensive!AB96&lt;&gt;"",Comprehensive!AC96&lt;&gt;""),1,0)+IF(AND(Comprehensive!AD96&lt;&gt;"",Comprehensive!AE96&lt;&gt;"",Comprehensive!AF96&lt;&gt;""),1,0)+IF(AND(Comprehensive!AG96&lt;&gt;"",Comprehensive!AH96&lt;&gt;"",Comprehensive!AI96&lt;&gt;""),1,0)+IF(AND(Comprehensive!AJ96&lt;&gt;"",Comprehensive!AK96&lt;&gt;"",Comprehensive!AL96&lt;&gt;""),1,0)+IF(AND(Comprehensive!AM96&lt;&gt;"",Comprehensive!AN96&lt;&gt;"",Comprehensive!AO96&lt;&gt;""),1,0)</f>
        <v>0</v>
      </c>
      <c r="B96" s="60">
        <f>COUNTA(Comprehensive!F96:AO96)</f>
        <v>0</v>
      </c>
      <c r="C96" s="61" t="str">
        <f t="shared" si="8"/>
        <v>OK</v>
      </c>
      <c r="L96" s="73">
        <f>Comprehensive!$G$96-Comprehensive!$F$96</f>
        <v>0</v>
      </c>
      <c r="M96" s="73">
        <f>Comprehensive!$J$96-Comprehensive!$I$96</f>
        <v>0</v>
      </c>
      <c r="N96" s="73">
        <f>Comprehensive!$M$96-Comprehensive!$L$96</f>
        <v>0</v>
      </c>
      <c r="O96" s="73">
        <f>Comprehensive!$P$96-Comprehensive!$O$96</f>
        <v>0</v>
      </c>
      <c r="P96" s="73">
        <f>Comprehensive!$S$96-Comprehensive!$R$96</f>
        <v>0</v>
      </c>
      <c r="Q96" s="73">
        <f>Comprehensive!$V$96-Comprehensive!$U$96</f>
        <v>0</v>
      </c>
      <c r="R96" s="73">
        <f>Comprehensive!$Y$96-Comprehensive!$X$96</f>
        <v>0</v>
      </c>
      <c r="S96" s="73">
        <f>Comprehensive!$AB$96-Comprehensive!$AA$96</f>
        <v>0</v>
      </c>
      <c r="T96" s="73">
        <f>Comprehensive!$AE$96-Comprehensive!$AD$96</f>
        <v>0</v>
      </c>
      <c r="U96" s="73">
        <f>Comprehensive!$AH$96-Comprehensive!$AG$96</f>
        <v>0</v>
      </c>
      <c r="V96" s="73">
        <f>Comprehensive!$AK$96-Comprehensive!$AJ$96</f>
        <v>0</v>
      </c>
      <c r="W96" s="73">
        <f>Comprehensive!$AN$96-Comprehensive!$AM$96</f>
        <v>0</v>
      </c>
      <c r="Z96" s="73" t="e">
        <f>Comprehensive!$G$96/Comprehensive!$F$96</f>
        <v>#DIV/0!</v>
      </c>
      <c r="AA96" s="73" t="e">
        <f>Comprehensive!$J$96/Comprehensive!$I$96</f>
        <v>#DIV/0!</v>
      </c>
      <c r="AB96" s="73" t="e">
        <f>Comprehensive!$M$96/Comprehensive!$L$96</f>
        <v>#DIV/0!</v>
      </c>
      <c r="AC96" s="73" t="e">
        <f>Comprehensive!$P$96/Comprehensive!$O$96</f>
        <v>#DIV/0!</v>
      </c>
      <c r="AD96" s="73" t="e">
        <f>Comprehensive!$S$96/Comprehensive!$R$96</f>
        <v>#DIV/0!</v>
      </c>
      <c r="AE96" s="73" t="e">
        <f>Comprehensive!$V$96/Comprehensive!$U$96</f>
        <v>#DIV/0!</v>
      </c>
      <c r="AF96" s="73" t="e">
        <f>Comprehensive!$Y$96/Comprehensive!$X$96</f>
        <v>#DIV/0!</v>
      </c>
      <c r="AG96" s="73" t="e">
        <f>Comprehensive!$AB$96/Comprehensive!$AA$96</f>
        <v>#DIV/0!</v>
      </c>
      <c r="AH96" s="73" t="e">
        <f>Comprehensive!$AE$96/Comprehensive!$AD$96</f>
        <v>#DIV/0!</v>
      </c>
      <c r="AI96" s="73" t="e">
        <f>Comprehensive!$AH$96/Comprehensive!$AG$96</f>
        <v>#DIV/0!</v>
      </c>
      <c r="AJ96" s="73" t="e">
        <f>Comprehensive!$AK$96/Comprehensive!$AJ$96</f>
        <v>#DIV/0!</v>
      </c>
      <c r="AK96" s="73" t="e">
        <f>Comprehensive!$AN$96/Comprehensive!$AM$96</f>
        <v>#DIV/0!</v>
      </c>
    </row>
    <row r="97" spans="1:37" x14ac:dyDescent="0.25">
      <c r="A97" s="59">
        <f>IF(AND(Comprehensive!F97&lt;&gt;"",Comprehensive!G97&lt;&gt;"",Comprehensive!H97&lt;&gt;""),1,0)+IF(AND(Comprehensive!I97&lt;&gt;"",Comprehensive!J97&lt;&gt;"",Comprehensive!K97&lt;&gt;""),1,0)+IF(AND(Comprehensive!L97&lt;&gt;"",Comprehensive!M97&lt;&gt;"",Comprehensive!N97&lt;&gt;""),1,0)+IF(AND(Comprehensive!O97&lt;&gt;"",Comprehensive!P97&lt;&gt;"",Comprehensive!Q97&lt;&gt;""),1,0)+IF(AND(Comprehensive!R97&lt;&gt;"",Comprehensive!S97&lt;&gt;"",Comprehensive!T97&lt;&gt;""),1,0)+IF(AND(Comprehensive!U97&lt;&gt;"",Comprehensive!V97&lt;&gt;"",Comprehensive!W97&lt;&gt;""),1,0)+IF(AND(Comprehensive!X97&lt;&gt;"",Comprehensive!Y97&lt;&gt;"",Comprehensive!Z97&lt;&gt;""),1,0)+IF(AND(Comprehensive!AA97&lt;&gt;"",Comprehensive!AB97&lt;&gt;"",Comprehensive!AC97&lt;&gt;""),1,0)+IF(AND(Comprehensive!AD97&lt;&gt;"",Comprehensive!AE97&lt;&gt;"",Comprehensive!AF97&lt;&gt;""),1,0)+IF(AND(Comprehensive!AG97&lt;&gt;"",Comprehensive!AH97&lt;&gt;"",Comprehensive!AI97&lt;&gt;""),1,0)+IF(AND(Comprehensive!AJ97&lt;&gt;"",Comprehensive!AK97&lt;&gt;"",Comprehensive!AL97&lt;&gt;""),1,0)+IF(AND(Comprehensive!AM97&lt;&gt;"",Comprehensive!AN97&lt;&gt;"",Comprehensive!AO97&lt;&gt;""),1,0)</f>
        <v>0</v>
      </c>
      <c r="B97" s="60">
        <f>COUNTA(Comprehensive!F97:AO97)</f>
        <v>0</v>
      </c>
      <c r="C97" s="61" t="str">
        <f t="shared" si="8"/>
        <v>OK</v>
      </c>
      <c r="L97" s="73">
        <f>Comprehensive!$G$97-Comprehensive!$F$97</f>
        <v>0</v>
      </c>
      <c r="M97" s="73">
        <f>Comprehensive!$J$97-Comprehensive!$I$97</f>
        <v>0</v>
      </c>
      <c r="N97" s="73">
        <f>Comprehensive!$M$97-Comprehensive!$L$97</f>
        <v>0</v>
      </c>
      <c r="O97" s="73">
        <f>Comprehensive!$P$97-Comprehensive!$O$97</f>
        <v>0</v>
      </c>
      <c r="P97" s="73">
        <f>Comprehensive!$S$97-Comprehensive!$R$97</f>
        <v>0</v>
      </c>
      <c r="Q97" s="73">
        <f>Comprehensive!$V$97-Comprehensive!$U$97</f>
        <v>0</v>
      </c>
      <c r="R97" s="73">
        <f>Comprehensive!$Y$97-Comprehensive!$X$97</f>
        <v>0</v>
      </c>
      <c r="S97" s="73">
        <f>Comprehensive!$AB$97-Comprehensive!$AA$97</f>
        <v>0</v>
      </c>
      <c r="T97" s="73">
        <f>Comprehensive!$AE$97-Comprehensive!$AD$97</f>
        <v>0</v>
      </c>
      <c r="U97" s="73">
        <f>Comprehensive!$AH$97-Comprehensive!$AG$97</f>
        <v>0</v>
      </c>
      <c r="V97" s="73">
        <f>Comprehensive!$AK$97-Comprehensive!$AJ$97</f>
        <v>0</v>
      </c>
      <c r="W97" s="73">
        <f>Comprehensive!$AN$97-Comprehensive!$AM$97</f>
        <v>0</v>
      </c>
      <c r="Z97" s="73" t="e">
        <f>Comprehensive!$G$97/Comprehensive!$F$97</f>
        <v>#DIV/0!</v>
      </c>
      <c r="AA97" s="73" t="e">
        <f>Comprehensive!$J$97/Comprehensive!$I$97</f>
        <v>#DIV/0!</v>
      </c>
      <c r="AB97" s="73" t="e">
        <f>Comprehensive!$M$97/Comprehensive!$L$97</f>
        <v>#DIV/0!</v>
      </c>
      <c r="AC97" s="73" t="e">
        <f>Comprehensive!$P$97/Comprehensive!$O$97</f>
        <v>#DIV/0!</v>
      </c>
      <c r="AD97" s="73" t="e">
        <f>Comprehensive!$S$97/Comprehensive!$R$97</f>
        <v>#DIV/0!</v>
      </c>
      <c r="AE97" s="73" t="e">
        <f>Comprehensive!$V$97/Comprehensive!$U$97</f>
        <v>#DIV/0!</v>
      </c>
      <c r="AF97" s="73" t="e">
        <f>Comprehensive!$Y$97/Comprehensive!$X$97</f>
        <v>#DIV/0!</v>
      </c>
      <c r="AG97" s="73" t="e">
        <f>Comprehensive!$AB$97/Comprehensive!$AA$97</f>
        <v>#DIV/0!</v>
      </c>
      <c r="AH97" s="73" t="e">
        <f>Comprehensive!$AE$97/Comprehensive!$AD$97</f>
        <v>#DIV/0!</v>
      </c>
      <c r="AI97" s="73" t="e">
        <f>Comprehensive!$AH$97/Comprehensive!$AG$97</f>
        <v>#DIV/0!</v>
      </c>
      <c r="AJ97" s="73" t="e">
        <f>Comprehensive!$AK$97/Comprehensive!$AJ$97</f>
        <v>#DIV/0!</v>
      </c>
      <c r="AK97" s="73" t="e">
        <f>Comprehensive!$AN$97/Comprehensive!$AM$97</f>
        <v>#DIV/0!</v>
      </c>
    </row>
    <row r="98" spans="1:37" x14ac:dyDescent="0.25">
      <c r="A98" s="59">
        <f>IF(AND(Comprehensive!F98&lt;&gt;"",Comprehensive!G98&lt;&gt;"",Comprehensive!H98&lt;&gt;""),1,0)+IF(AND(Comprehensive!I98&lt;&gt;"",Comprehensive!J98&lt;&gt;"",Comprehensive!K98&lt;&gt;""),1,0)+IF(AND(Comprehensive!L98&lt;&gt;"",Comprehensive!M98&lt;&gt;"",Comprehensive!N98&lt;&gt;""),1,0)+IF(AND(Comprehensive!O98&lt;&gt;"",Comprehensive!P98&lt;&gt;"",Comprehensive!Q98&lt;&gt;""),1,0)+IF(AND(Comprehensive!R98&lt;&gt;"",Comprehensive!S98&lt;&gt;"",Comprehensive!T98&lt;&gt;""),1,0)+IF(AND(Comprehensive!U98&lt;&gt;"",Comprehensive!V98&lt;&gt;"",Comprehensive!W98&lt;&gt;""),1,0)+IF(AND(Comprehensive!X98&lt;&gt;"",Comprehensive!Y98&lt;&gt;"",Comprehensive!Z98&lt;&gt;""),1,0)+IF(AND(Comprehensive!AA98&lt;&gt;"",Comprehensive!AB98&lt;&gt;"",Comprehensive!AC98&lt;&gt;""),1,0)+IF(AND(Comprehensive!AD98&lt;&gt;"",Comprehensive!AE98&lt;&gt;"",Comprehensive!AF98&lt;&gt;""),1,0)+IF(AND(Comprehensive!AG98&lt;&gt;"",Comprehensive!AH98&lt;&gt;"",Comprehensive!AI98&lt;&gt;""),1,0)+IF(AND(Comprehensive!AJ98&lt;&gt;"",Comprehensive!AK98&lt;&gt;"",Comprehensive!AL98&lt;&gt;""),1,0)+IF(AND(Comprehensive!AM98&lt;&gt;"",Comprehensive!AN98&lt;&gt;"",Comprehensive!AO98&lt;&gt;""),1,0)</f>
        <v>0</v>
      </c>
      <c r="B98" s="60">
        <f>COUNTA(Comprehensive!F98:AO98)</f>
        <v>0</v>
      </c>
      <c r="C98" s="61" t="str">
        <f t="shared" si="8"/>
        <v>OK</v>
      </c>
      <c r="L98" s="73">
        <f>Comprehensive!$G$98-Comprehensive!$F$98</f>
        <v>0</v>
      </c>
      <c r="M98" s="73">
        <f>Comprehensive!$J$98-Comprehensive!$I$98</f>
        <v>0</v>
      </c>
      <c r="N98" s="73">
        <f>Comprehensive!$M$98-Comprehensive!$L$98</f>
        <v>0</v>
      </c>
      <c r="O98" s="73">
        <f>Comprehensive!$P$98-Comprehensive!$O$98</f>
        <v>0</v>
      </c>
      <c r="P98" s="73">
        <f>Comprehensive!$S$98-Comprehensive!$R$98</f>
        <v>0</v>
      </c>
      <c r="Q98" s="73">
        <f>Comprehensive!$V$98-Comprehensive!$U$98</f>
        <v>0</v>
      </c>
      <c r="R98" s="73">
        <f>Comprehensive!$Y$98-Comprehensive!$X$98</f>
        <v>0</v>
      </c>
      <c r="S98" s="73">
        <f>Comprehensive!$AB$98-Comprehensive!$AA$98</f>
        <v>0</v>
      </c>
      <c r="T98" s="73">
        <f>Comprehensive!$AE$98-Comprehensive!$AD$98</f>
        <v>0</v>
      </c>
      <c r="U98" s="73">
        <f>Comprehensive!$AH$98-Comprehensive!$AG$98</f>
        <v>0</v>
      </c>
      <c r="V98" s="73">
        <f>Comprehensive!$AK$98-Comprehensive!$AJ$98</f>
        <v>0</v>
      </c>
      <c r="W98" s="73">
        <f>Comprehensive!$AN$98-Comprehensive!$AM$98</f>
        <v>0</v>
      </c>
      <c r="Z98" s="73" t="e">
        <f>Comprehensive!$G$98/Comprehensive!$F$98</f>
        <v>#DIV/0!</v>
      </c>
      <c r="AA98" s="73" t="e">
        <f>Comprehensive!$J$98/Comprehensive!$I$98</f>
        <v>#DIV/0!</v>
      </c>
      <c r="AB98" s="73" t="e">
        <f>Comprehensive!$M$98/Comprehensive!$L$98</f>
        <v>#DIV/0!</v>
      </c>
      <c r="AC98" s="73" t="e">
        <f>Comprehensive!$P$98/Comprehensive!$O$98</f>
        <v>#DIV/0!</v>
      </c>
      <c r="AD98" s="73" t="e">
        <f>Comprehensive!$S$98/Comprehensive!$R$98</f>
        <v>#DIV/0!</v>
      </c>
      <c r="AE98" s="73" t="e">
        <f>Comprehensive!$V$98/Comprehensive!$U$98</f>
        <v>#DIV/0!</v>
      </c>
      <c r="AF98" s="73" t="e">
        <f>Comprehensive!$Y$98/Comprehensive!$X$98</f>
        <v>#DIV/0!</v>
      </c>
      <c r="AG98" s="73" t="e">
        <f>Comprehensive!$AB$98/Comprehensive!$AA$98</f>
        <v>#DIV/0!</v>
      </c>
      <c r="AH98" s="73" t="e">
        <f>Comprehensive!$AE$98/Comprehensive!$AD$98</f>
        <v>#DIV/0!</v>
      </c>
      <c r="AI98" s="73" t="e">
        <f>Comprehensive!$AH$98/Comprehensive!$AG$98</f>
        <v>#DIV/0!</v>
      </c>
      <c r="AJ98" s="73" t="e">
        <f>Comprehensive!$AK$98/Comprehensive!$AJ$98</f>
        <v>#DIV/0!</v>
      </c>
      <c r="AK98" s="73" t="e">
        <f>Comprehensive!$AN$98/Comprehensive!$AM$98</f>
        <v>#DIV/0!</v>
      </c>
    </row>
    <row r="99" spans="1:37" x14ac:dyDescent="0.25">
      <c r="A99" s="59">
        <f>IF(AND(Comprehensive!F99&lt;&gt;"",Comprehensive!G99&lt;&gt;"",Comprehensive!H99&lt;&gt;""),1,0)+IF(AND(Comprehensive!I99&lt;&gt;"",Comprehensive!J99&lt;&gt;"",Comprehensive!K99&lt;&gt;""),1,0)+IF(AND(Comprehensive!L99&lt;&gt;"",Comprehensive!M99&lt;&gt;"",Comprehensive!N99&lt;&gt;""),1,0)+IF(AND(Comprehensive!O99&lt;&gt;"",Comprehensive!P99&lt;&gt;"",Comprehensive!Q99&lt;&gt;""),1,0)+IF(AND(Comprehensive!R99&lt;&gt;"",Comprehensive!S99&lt;&gt;"",Comprehensive!T99&lt;&gt;""),1,0)+IF(AND(Comprehensive!U99&lt;&gt;"",Comprehensive!V99&lt;&gt;"",Comprehensive!W99&lt;&gt;""),1,0)+IF(AND(Comprehensive!X99&lt;&gt;"",Comprehensive!Y99&lt;&gt;"",Comprehensive!Z99&lt;&gt;""),1,0)+IF(AND(Comprehensive!AA99&lt;&gt;"",Comprehensive!AB99&lt;&gt;"",Comprehensive!AC99&lt;&gt;""),1,0)+IF(AND(Comprehensive!AD99&lt;&gt;"",Comprehensive!AE99&lt;&gt;"",Comprehensive!AF99&lt;&gt;""),1,0)+IF(AND(Comprehensive!AG99&lt;&gt;"",Comprehensive!AH99&lt;&gt;"",Comprehensive!AI99&lt;&gt;""),1,0)+IF(AND(Comprehensive!AJ99&lt;&gt;"",Comprehensive!AK99&lt;&gt;"",Comprehensive!AL99&lt;&gt;""),1,0)+IF(AND(Comprehensive!AM99&lt;&gt;"",Comprehensive!AN99&lt;&gt;"",Comprehensive!AO99&lt;&gt;""),1,0)</f>
        <v>0</v>
      </c>
      <c r="B99" s="60">
        <f>COUNTA(Comprehensive!F99:AO99)</f>
        <v>0</v>
      </c>
      <c r="C99" s="61" t="str">
        <f t="shared" si="8"/>
        <v>OK</v>
      </c>
      <c r="G99" s="49">
        <f>IF(AND(TPL!F99&lt;&gt;"",TPL!U99&lt;&gt;""),1,0)+IF(AND(TPL!G99&lt;&gt;"",TPL!V99&lt;&gt;""),1,0)+IF(AND(TPL!H99&lt;&gt;"",TPL!W99&lt;&gt;""),1,0)+IF(AND(TPL!I99&lt;&gt;"",TPL!X99&lt;&gt;""),1,0)+IF(AND(TPL!J99&lt;&gt;"",TPL!Y99&lt;&gt;""),1,0)+IF(AND(TPL!K99&lt;&gt;"",TPL!Z99&lt;&gt;""),1,0)+IF(AND(TPL!L99&lt;&gt;"",TPL!AA99&lt;&gt;""),1,0)+IF(AND(TPL!M99&lt;&gt;"",TPL!AB99&lt;&gt;""),1,0)+IF(AND(TPL!N99&lt;&gt;"",TPL!AC99&lt;&gt;""),1,0)+IF(AND(TPL!O99&lt;&gt;"",TPL!AD99&lt;&gt;""),1,0)+IF(AND(TPL!P99&lt;&gt;"",TPL!AE99&lt;&gt;""),1,0)+IF(AND(TPL!Q99&lt;&gt;"",TPL!AF99&lt;&gt;""),1,0)</f>
        <v>0</v>
      </c>
      <c r="H99" s="65">
        <f>COUNTA(TPL!F99:Q99)+COUNTA(TPL!U99:AF99)</f>
        <v>0</v>
      </c>
      <c r="I99" s="51" t="str">
        <f t="shared" ref="I99:I139" si="9">IF(H99/2=G99,"OK","ERROR")</f>
        <v>OK</v>
      </c>
      <c r="L99" s="73">
        <f>Comprehensive!$G$99-Comprehensive!$F$99</f>
        <v>0</v>
      </c>
      <c r="M99" s="73">
        <f>Comprehensive!$J$99-Comprehensive!$I$99</f>
        <v>0</v>
      </c>
      <c r="N99" s="73">
        <f>Comprehensive!$M$99-Comprehensive!$L$99</f>
        <v>0</v>
      </c>
      <c r="O99" s="73">
        <f>Comprehensive!$P$99-Comprehensive!$O$99</f>
        <v>0</v>
      </c>
      <c r="P99" s="73">
        <f>Comprehensive!$S$99-Comprehensive!$R$99</f>
        <v>0</v>
      </c>
      <c r="Q99" s="73">
        <f>Comprehensive!$V$99-Comprehensive!$U$99</f>
        <v>0</v>
      </c>
      <c r="R99" s="73">
        <f>Comprehensive!$Y$99-Comprehensive!$X$99</f>
        <v>0</v>
      </c>
      <c r="S99" s="73">
        <f>Comprehensive!$AB$99-Comprehensive!$AA$99</f>
        <v>0</v>
      </c>
      <c r="T99" s="73">
        <f>Comprehensive!$AE$99-Comprehensive!$AD$99</f>
        <v>0</v>
      </c>
      <c r="U99" s="73">
        <f>Comprehensive!$AH$99-Comprehensive!$AG$99</f>
        <v>0</v>
      </c>
      <c r="V99" s="73">
        <f>Comprehensive!$AK$99-Comprehensive!$AJ$99</f>
        <v>0</v>
      </c>
      <c r="W99" s="73">
        <f>Comprehensive!$AN$99-Comprehensive!$AM$99</f>
        <v>0</v>
      </c>
      <c r="Z99" s="73" t="e">
        <f>Comprehensive!$G$99/Comprehensive!$F$99</f>
        <v>#DIV/0!</v>
      </c>
      <c r="AA99" s="73" t="e">
        <f>Comprehensive!$J$99/Comprehensive!$I$99</f>
        <v>#DIV/0!</v>
      </c>
      <c r="AB99" s="73" t="e">
        <f>Comprehensive!$M$99/Comprehensive!$L$99</f>
        <v>#DIV/0!</v>
      </c>
      <c r="AC99" s="73" t="e">
        <f>Comprehensive!$P$99/Comprehensive!$O$99</f>
        <v>#DIV/0!</v>
      </c>
      <c r="AD99" s="73" t="e">
        <f>Comprehensive!$S$99/Comprehensive!$R$99</f>
        <v>#DIV/0!</v>
      </c>
      <c r="AE99" s="73" t="e">
        <f>Comprehensive!$V$99/Comprehensive!$U$99</f>
        <v>#DIV/0!</v>
      </c>
      <c r="AF99" s="73" t="e">
        <f>Comprehensive!$Y$99/Comprehensive!$X$99</f>
        <v>#DIV/0!</v>
      </c>
      <c r="AG99" s="73" t="e">
        <f>Comprehensive!$AB$99/Comprehensive!$AA$99</f>
        <v>#DIV/0!</v>
      </c>
      <c r="AH99" s="73" t="e">
        <f>Comprehensive!$AE$99/Comprehensive!$AD$99</f>
        <v>#DIV/0!</v>
      </c>
      <c r="AI99" s="73" t="e">
        <f>Comprehensive!$AH$99/Comprehensive!$AG$99</f>
        <v>#DIV/0!</v>
      </c>
      <c r="AJ99" s="73" t="e">
        <f>Comprehensive!$AK$99/Comprehensive!$AJ$99</f>
        <v>#DIV/0!</v>
      </c>
      <c r="AK99" s="73" t="e">
        <f>Comprehensive!$AN$99/Comprehensive!$AM$99</f>
        <v>#DIV/0!</v>
      </c>
    </row>
    <row r="100" spans="1:37" x14ac:dyDescent="0.25">
      <c r="A100" s="59">
        <f>IF(AND(Comprehensive!F100&lt;&gt;"",Comprehensive!G100&lt;&gt;"",Comprehensive!H100&lt;&gt;""),1,0)+IF(AND(Comprehensive!I100&lt;&gt;"",Comprehensive!J100&lt;&gt;"",Comprehensive!K100&lt;&gt;""),1,0)+IF(AND(Comprehensive!L100&lt;&gt;"",Comprehensive!M100&lt;&gt;"",Comprehensive!N100&lt;&gt;""),1,0)+IF(AND(Comprehensive!O100&lt;&gt;"",Comprehensive!P100&lt;&gt;"",Comprehensive!Q100&lt;&gt;""),1,0)+IF(AND(Comprehensive!R100&lt;&gt;"",Comprehensive!S100&lt;&gt;"",Comprehensive!T100&lt;&gt;""),1,0)+IF(AND(Comprehensive!U100&lt;&gt;"",Comprehensive!V100&lt;&gt;"",Comprehensive!W100&lt;&gt;""),1,0)+IF(AND(Comprehensive!X100&lt;&gt;"",Comprehensive!Y100&lt;&gt;"",Comprehensive!Z100&lt;&gt;""),1,0)+IF(AND(Comprehensive!AA100&lt;&gt;"",Comprehensive!AB100&lt;&gt;"",Comprehensive!AC100&lt;&gt;""),1,0)+IF(AND(Comprehensive!AD100&lt;&gt;"",Comprehensive!AE100&lt;&gt;"",Comprehensive!AF100&lt;&gt;""),1,0)+IF(AND(Comprehensive!AG100&lt;&gt;"",Comprehensive!AH100&lt;&gt;"",Comprehensive!AI100&lt;&gt;""),1,0)+IF(AND(Comprehensive!AJ100&lt;&gt;"",Comprehensive!AK100&lt;&gt;"",Comprehensive!AL100&lt;&gt;""),1,0)+IF(AND(Comprehensive!AM100&lt;&gt;"",Comprehensive!AN100&lt;&gt;"",Comprehensive!AO100&lt;&gt;""),1,0)</f>
        <v>0</v>
      </c>
      <c r="B100" s="60">
        <f>COUNTA(Comprehensive!F100:AO100)</f>
        <v>0</v>
      </c>
      <c r="C100" s="61" t="str">
        <f t="shared" si="8"/>
        <v>OK</v>
      </c>
      <c r="G100" s="49">
        <f>IF(AND(TPL!F100&lt;&gt;"",TPL!U100&lt;&gt;""),1,0)+IF(AND(TPL!G100&lt;&gt;"",TPL!V100&lt;&gt;""),1,0)+IF(AND(TPL!H100&lt;&gt;"",TPL!W100&lt;&gt;""),1,0)+IF(AND(TPL!I100&lt;&gt;"",TPL!X100&lt;&gt;""),1,0)+IF(AND(TPL!J100&lt;&gt;"",TPL!Y100&lt;&gt;""),1,0)+IF(AND(TPL!K100&lt;&gt;"",TPL!Z100&lt;&gt;""),1,0)+IF(AND(TPL!L100&lt;&gt;"",TPL!AA100&lt;&gt;""),1,0)+IF(AND(TPL!M100&lt;&gt;"",TPL!AB100&lt;&gt;""),1,0)+IF(AND(TPL!N100&lt;&gt;"",TPL!AC100&lt;&gt;""),1,0)+IF(AND(TPL!O100&lt;&gt;"",TPL!AD100&lt;&gt;""),1,0)+IF(AND(TPL!P100&lt;&gt;"",TPL!AE100&lt;&gt;""),1,0)+IF(AND(TPL!Q100&lt;&gt;"",TPL!AF100&lt;&gt;""),1,0)</f>
        <v>0</v>
      </c>
      <c r="H100" s="65">
        <f>COUNTA(TPL!F100:Q100)+COUNTA(TPL!U100:AF100)</f>
        <v>0</v>
      </c>
      <c r="I100" s="51" t="str">
        <f t="shared" si="9"/>
        <v>OK</v>
      </c>
      <c r="L100" s="73">
        <f>Comprehensive!$G$100-Comprehensive!$F$100</f>
        <v>0</v>
      </c>
      <c r="M100" s="73">
        <f>Comprehensive!$J$100-Comprehensive!$I$100</f>
        <v>0</v>
      </c>
      <c r="N100" s="73">
        <f>Comprehensive!$M$100-Comprehensive!$L$100</f>
        <v>0</v>
      </c>
      <c r="O100" s="73">
        <f>Comprehensive!$P$100-Comprehensive!$O$100</f>
        <v>0</v>
      </c>
      <c r="P100" s="73">
        <f>Comprehensive!$S$100-Comprehensive!$R$100</f>
        <v>0</v>
      </c>
      <c r="Q100" s="73">
        <f>Comprehensive!$V$100-Comprehensive!$U$100</f>
        <v>0</v>
      </c>
      <c r="R100" s="73">
        <f>Comprehensive!$Y$100-Comprehensive!$X$100</f>
        <v>0</v>
      </c>
      <c r="S100" s="73">
        <f>Comprehensive!$AB$100-Comprehensive!$AA$100</f>
        <v>0</v>
      </c>
      <c r="T100" s="73">
        <f>Comprehensive!$AE$100-Comprehensive!$AD$100</f>
        <v>0</v>
      </c>
      <c r="U100" s="73">
        <f>Comprehensive!$AH$100-Comprehensive!$AG$100</f>
        <v>0</v>
      </c>
      <c r="V100" s="73">
        <f>Comprehensive!$AK$100-Comprehensive!$AJ$100</f>
        <v>0</v>
      </c>
      <c r="W100" s="73">
        <f>Comprehensive!$AN$100-Comprehensive!$AM$100</f>
        <v>0</v>
      </c>
      <c r="Z100" s="73" t="e">
        <f>Comprehensive!$G$100/Comprehensive!$F$100</f>
        <v>#DIV/0!</v>
      </c>
      <c r="AA100" s="73" t="e">
        <f>Comprehensive!$J$100/Comprehensive!$I$100</f>
        <v>#DIV/0!</v>
      </c>
      <c r="AB100" s="73" t="e">
        <f>Comprehensive!$M$100/Comprehensive!$L$100</f>
        <v>#DIV/0!</v>
      </c>
      <c r="AC100" s="73" t="e">
        <f>Comprehensive!$P$100/Comprehensive!$O$100</f>
        <v>#DIV/0!</v>
      </c>
      <c r="AD100" s="73" t="e">
        <f>Comprehensive!$S$100/Comprehensive!$R$100</f>
        <v>#DIV/0!</v>
      </c>
      <c r="AE100" s="73" t="e">
        <f>Comprehensive!$V$100/Comprehensive!$U$100</f>
        <v>#DIV/0!</v>
      </c>
      <c r="AF100" s="73" t="e">
        <f>Comprehensive!$Y$100/Comprehensive!$X$100</f>
        <v>#DIV/0!</v>
      </c>
      <c r="AG100" s="73" t="e">
        <f>Comprehensive!$AB$100/Comprehensive!$AA$100</f>
        <v>#DIV/0!</v>
      </c>
      <c r="AH100" s="73" t="e">
        <f>Comprehensive!$AE$100/Comprehensive!$AD$100</f>
        <v>#DIV/0!</v>
      </c>
      <c r="AI100" s="73" t="e">
        <f>Comprehensive!$AH$100/Comprehensive!$AG$100</f>
        <v>#DIV/0!</v>
      </c>
      <c r="AJ100" s="73" t="e">
        <f>Comprehensive!$AK$100/Comprehensive!$AJ$100</f>
        <v>#DIV/0!</v>
      </c>
      <c r="AK100" s="73" t="e">
        <f>Comprehensive!$AN$100/Comprehensive!$AM$100</f>
        <v>#DIV/0!</v>
      </c>
    </row>
    <row r="101" spans="1:37" x14ac:dyDescent="0.25">
      <c r="A101" s="59">
        <f>IF(AND(Comprehensive!F101&lt;&gt;"",Comprehensive!G101&lt;&gt;"",Comprehensive!H101&lt;&gt;""),1,0)+IF(AND(Comprehensive!I101&lt;&gt;"",Comprehensive!J101&lt;&gt;"",Comprehensive!K101&lt;&gt;""),1,0)+IF(AND(Comprehensive!L101&lt;&gt;"",Comprehensive!M101&lt;&gt;"",Comprehensive!N101&lt;&gt;""),1,0)+IF(AND(Comprehensive!O101&lt;&gt;"",Comprehensive!P101&lt;&gt;"",Comprehensive!Q101&lt;&gt;""),1,0)+IF(AND(Comprehensive!R101&lt;&gt;"",Comprehensive!S101&lt;&gt;"",Comprehensive!T101&lt;&gt;""),1,0)+IF(AND(Comprehensive!U101&lt;&gt;"",Comprehensive!V101&lt;&gt;"",Comprehensive!W101&lt;&gt;""),1,0)+IF(AND(Comprehensive!X101&lt;&gt;"",Comprehensive!Y101&lt;&gt;"",Comprehensive!Z101&lt;&gt;""),1,0)+IF(AND(Comprehensive!AA101&lt;&gt;"",Comprehensive!AB101&lt;&gt;"",Comprehensive!AC101&lt;&gt;""),1,0)+IF(AND(Comprehensive!AD101&lt;&gt;"",Comprehensive!AE101&lt;&gt;"",Comprehensive!AF101&lt;&gt;""),1,0)+IF(AND(Comprehensive!AG101&lt;&gt;"",Comprehensive!AH101&lt;&gt;"",Comprehensive!AI101&lt;&gt;""),1,0)+IF(AND(Comprehensive!AJ101&lt;&gt;"",Comprehensive!AK101&lt;&gt;"",Comprehensive!AL101&lt;&gt;""),1,0)+IF(AND(Comprehensive!AM101&lt;&gt;"",Comprehensive!AN101&lt;&gt;"",Comprehensive!AO101&lt;&gt;""),1,0)</f>
        <v>0</v>
      </c>
      <c r="B101" s="60">
        <f>COUNTA(Comprehensive!F101:AO101)</f>
        <v>0</v>
      </c>
      <c r="C101" s="61" t="str">
        <f t="shared" si="8"/>
        <v>OK</v>
      </c>
      <c r="G101" s="49">
        <f>IF(AND(TPL!F101&lt;&gt;"",TPL!U101&lt;&gt;""),1,0)+IF(AND(TPL!G101&lt;&gt;"",TPL!V101&lt;&gt;""),1,0)+IF(AND(TPL!H101&lt;&gt;"",TPL!W101&lt;&gt;""),1,0)+IF(AND(TPL!I101&lt;&gt;"",TPL!X101&lt;&gt;""),1,0)+IF(AND(TPL!J101&lt;&gt;"",TPL!Y101&lt;&gt;""),1,0)+IF(AND(TPL!K101&lt;&gt;"",TPL!Z101&lt;&gt;""),1,0)+IF(AND(TPL!L101&lt;&gt;"",TPL!AA101&lt;&gt;""),1,0)+IF(AND(TPL!M101&lt;&gt;"",TPL!AB101&lt;&gt;""),1,0)+IF(AND(TPL!N101&lt;&gt;"",TPL!AC101&lt;&gt;""),1,0)+IF(AND(TPL!O101&lt;&gt;"",TPL!AD101&lt;&gt;""),1,0)+IF(AND(TPL!P101&lt;&gt;"",TPL!AE101&lt;&gt;""),1,0)+IF(AND(TPL!Q101&lt;&gt;"",TPL!AF101&lt;&gt;""),1,0)</f>
        <v>0</v>
      </c>
      <c r="H101" s="65">
        <f>COUNTA(TPL!F101:Q101)+COUNTA(TPL!U101:AF101)</f>
        <v>0</v>
      </c>
      <c r="I101" s="51" t="str">
        <f t="shared" si="9"/>
        <v>OK</v>
      </c>
      <c r="L101" s="73">
        <f>Comprehensive!$G$101-Comprehensive!$F$101</f>
        <v>0</v>
      </c>
      <c r="M101" s="73">
        <f>Comprehensive!$J$101-Comprehensive!$I$101</f>
        <v>0</v>
      </c>
      <c r="N101" s="73">
        <f>Comprehensive!$M$101-Comprehensive!$L$101</f>
        <v>0</v>
      </c>
      <c r="O101" s="73">
        <f>Comprehensive!$P$101-Comprehensive!$O$101</f>
        <v>0</v>
      </c>
      <c r="P101" s="73">
        <f>Comprehensive!$S$101-Comprehensive!$R$101</f>
        <v>0</v>
      </c>
      <c r="Q101" s="73">
        <f>Comprehensive!$V$101-Comprehensive!$U$101</f>
        <v>0</v>
      </c>
      <c r="R101" s="73">
        <f>Comprehensive!$Y$101-Comprehensive!$X$101</f>
        <v>0</v>
      </c>
      <c r="S101" s="73">
        <f>Comprehensive!$AB$101-Comprehensive!$AA$101</f>
        <v>0</v>
      </c>
      <c r="T101" s="73">
        <f>Comprehensive!$AE$101-Comprehensive!$AD$101</f>
        <v>0</v>
      </c>
      <c r="U101" s="73">
        <f>Comprehensive!$AH$101-Comprehensive!$AG$101</f>
        <v>0</v>
      </c>
      <c r="V101" s="73">
        <f>Comprehensive!$AK$101-Comprehensive!$AJ$101</f>
        <v>0</v>
      </c>
      <c r="W101" s="73">
        <f>Comprehensive!$AN$101-Comprehensive!$AM$101</f>
        <v>0</v>
      </c>
      <c r="Z101" s="73" t="e">
        <f>Comprehensive!$G$101/Comprehensive!$F$101</f>
        <v>#DIV/0!</v>
      </c>
      <c r="AA101" s="73" t="e">
        <f>Comprehensive!$J$101/Comprehensive!$I$101</f>
        <v>#DIV/0!</v>
      </c>
      <c r="AB101" s="73" t="e">
        <f>Comprehensive!$M$101/Comprehensive!$L$101</f>
        <v>#DIV/0!</v>
      </c>
      <c r="AC101" s="73" t="e">
        <f>Comprehensive!$P$101/Comprehensive!$O$101</f>
        <v>#DIV/0!</v>
      </c>
      <c r="AD101" s="73" t="e">
        <f>Comprehensive!$S$101/Comprehensive!$R$101</f>
        <v>#DIV/0!</v>
      </c>
      <c r="AE101" s="73" t="e">
        <f>Comprehensive!$V$101/Comprehensive!$U$101</f>
        <v>#DIV/0!</v>
      </c>
      <c r="AF101" s="73" t="e">
        <f>Comprehensive!$Y$101/Comprehensive!$X$101</f>
        <v>#DIV/0!</v>
      </c>
      <c r="AG101" s="73" t="e">
        <f>Comprehensive!$AB$101/Comprehensive!$AA$101</f>
        <v>#DIV/0!</v>
      </c>
      <c r="AH101" s="73" t="e">
        <f>Comprehensive!$AE$101/Comprehensive!$AD$101</f>
        <v>#DIV/0!</v>
      </c>
      <c r="AI101" s="73" t="e">
        <f>Comprehensive!$AH$101/Comprehensive!$AG$101</f>
        <v>#DIV/0!</v>
      </c>
      <c r="AJ101" s="73" t="e">
        <f>Comprehensive!$AK$101/Comprehensive!$AJ$101</f>
        <v>#DIV/0!</v>
      </c>
      <c r="AK101" s="73" t="e">
        <f>Comprehensive!$AN$101/Comprehensive!$AM$101</f>
        <v>#DIV/0!</v>
      </c>
    </row>
    <row r="102" spans="1:37" x14ac:dyDescent="0.25">
      <c r="G102" s="49">
        <f>IF(AND(TPL!F102&lt;&gt;"",TPL!U102&lt;&gt;""),1,0)+IF(AND(TPL!G102&lt;&gt;"",TPL!V102&lt;&gt;""),1,0)+IF(AND(TPL!H102&lt;&gt;"",TPL!W102&lt;&gt;""),1,0)+IF(AND(TPL!I102&lt;&gt;"",TPL!X102&lt;&gt;""),1,0)+IF(AND(TPL!J102&lt;&gt;"",TPL!Y102&lt;&gt;""),1,0)+IF(AND(TPL!K102&lt;&gt;"",TPL!Z102&lt;&gt;""),1,0)+IF(AND(TPL!L102&lt;&gt;"",TPL!AA102&lt;&gt;""),1,0)+IF(AND(TPL!M102&lt;&gt;"",TPL!AB102&lt;&gt;""),1,0)+IF(AND(TPL!N102&lt;&gt;"",TPL!AC102&lt;&gt;""),1,0)+IF(AND(TPL!O102&lt;&gt;"",TPL!AD102&lt;&gt;""),1,0)+IF(AND(TPL!P102&lt;&gt;"",TPL!AE102&lt;&gt;""),1,0)+IF(AND(TPL!Q102&lt;&gt;"",TPL!AF102&lt;&gt;""),1,0)</f>
        <v>0</v>
      </c>
      <c r="H102" s="65">
        <f>COUNTA(TPL!F102:Q102)+COUNTA(TPL!U102:AF102)</f>
        <v>0</v>
      </c>
      <c r="I102" s="51" t="str">
        <f t="shared" si="9"/>
        <v>OK</v>
      </c>
    </row>
    <row r="103" spans="1:37" x14ac:dyDescent="0.25">
      <c r="G103" s="49">
        <f>IF(AND(TPL!F103&lt;&gt;"",TPL!U103&lt;&gt;""),1,0)+IF(AND(TPL!G103&lt;&gt;"",TPL!V103&lt;&gt;""),1,0)+IF(AND(TPL!H103&lt;&gt;"",TPL!W103&lt;&gt;""),1,0)+IF(AND(TPL!I103&lt;&gt;"",TPL!X103&lt;&gt;""),1,0)+IF(AND(TPL!J103&lt;&gt;"",TPL!Y103&lt;&gt;""),1,0)+IF(AND(TPL!K103&lt;&gt;"",TPL!Z103&lt;&gt;""),1,0)+IF(AND(TPL!L103&lt;&gt;"",TPL!AA103&lt;&gt;""),1,0)+IF(AND(TPL!M103&lt;&gt;"",TPL!AB103&lt;&gt;""),1,0)+IF(AND(TPL!N103&lt;&gt;"",TPL!AC103&lt;&gt;""),1,0)+IF(AND(TPL!O103&lt;&gt;"",TPL!AD103&lt;&gt;""),1,0)+IF(AND(TPL!P103&lt;&gt;"",TPL!AE103&lt;&gt;""),1,0)+IF(AND(TPL!Q103&lt;&gt;"",TPL!AF103&lt;&gt;""),1,0)</f>
        <v>0</v>
      </c>
      <c r="H103" s="65">
        <f>COUNTA(TPL!F103:Q103)+COUNTA(TPL!U103:AF103)</f>
        <v>0</v>
      </c>
      <c r="I103" s="51" t="str">
        <f t="shared" si="9"/>
        <v>OK</v>
      </c>
    </row>
    <row r="104" spans="1:37" x14ac:dyDescent="0.25">
      <c r="G104" s="49">
        <f>IF(AND(TPL!F104&lt;&gt;"",TPL!U104&lt;&gt;""),1,0)+IF(AND(TPL!G104&lt;&gt;"",TPL!V104&lt;&gt;""),1,0)+IF(AND(TPL!H104&lt;&gt;"",TPL!W104&lt;&gt;""),1,0)+IF(AND(TPL!I104&lt;&gt;"",TPL!X104&lt;&gt;""),1,0)+IF(AND(TPL!J104&lt;&gt;"",TPL!Y104&lt;&gt;""),1,0)+IF(AND(TPL!K104&lt;&gt;"",TPL!Z104&lt;&gt;""),1,0)+IF(AND(TPL!L104&lt;&gt;"",TPL!AA104&lt;&gt;""),1,0)+IF(AND(TPL!M104&lt;&gt;"",TPL!AB104&lt;&gt;""),1,0)+IF(AND(TPL!N104&lt;&gt;"",TPL!AC104&lt;&gt;""),1,0)+IF(AND(TPL!O104&lt;&gt;"",TPL!AD104&lt;&gt;""),1,0)+IF(AND(TPL!P104&lt;&gt;"",TPL!AE104&lt;&gt;""),1,0)+IF(AND(TPL!Q104&lt;&gt;"",TPL!AF104&lt;&gt;""),1,0)</f>
        <v>0</v>
      </c>
      <c r="H104" s="65">
        <f>COUNTA(TPL!F104:Q104)+COUNTA(TPL!U104:AF104)</f>
        <v>0</v>
      </c>
      <c r="I104" s="51" t="str">
        <f t="shared" si="9"/>
        <v>OK</v>
      </c>
    </row>
    <row r="105" spans="1:37" x14ac:dyDescent="0.25">
      <c r="G105" s="49">
        <f>IF(AND(TPL!F105&lt;&gt;"",TPL!U105&lt;&gt;""),1,0)+IF(AND(TPL!G105&lt;&gt;"",TPL!V105&lt;&gt;""),1,0)+IF(AND(TPL!H105&lt;&gt;"",TPL!W105&lt;&gt;""),1,0)+IF(AND(TPL!I105&lt;&gt;"",TPL!X105&lt;&gt;""),1,0)+IF(AND(TPL!J105&lt;&gt;"",TPL!Y105&lt;&gt;""),1,0)+IF(AND(TPL!K105&lt;&gt;"",TPL!Z105&lt;&gt;""),1,0)+IF(AND(TPL!L105&lt;&gt;"",TPL!AA105&lt;&gt;""),1,0)+IF(AND(TPL!M105&lt;&gt;"",TPL!AB105&lt;&gt;""),1,0)+IF(AND(TPL!N105&lt;&gt;"",TPL!AC105&lt;&gt;""),1,0)+IF(AND(TPL!O105&lt;&gt;"",TPL!AD105&lt;&gt;""),1,0)+IF(AND(TPL!P105&lt;&gt;"",TPL!AE105&lt;&gt;""),1,0)+IF(AND(TPL!Q105&lt;&gt;"",TPL!AF105&lt;&gt;""),1,0)</f>
        <v>0</v>
      </c>
      <c r="H105" s="65">
        <f>COUNTA(TPL!F105:Q105)+COUNTA(TPL!U105:AF105)</f>
        <v>0</v>
      </c>
      <c r="I105" s="51" t="str">
        <f t="shared" si="9"/>
        <v>OK</v>
      </c>
    </row>
    <row r="106" spans="1:37" x14ac:dyDescent="0.25">
      <c r="G106" s="49">
        <f>IF(AND(TPL!F106&lt;&gt;"",TPL!U106&lt;&gt;""),1,0)+IF(AND(TPL!G106&lt;&gt;"",TPL!V106&lt;&gt;""),1,0)+IF(AND(TPL!H106&lt;&gt;"",TPL!W106&lt;&gt;""),1,0)+IF(AND(TPL!I106&lt;&gt;"",TPL!X106&lt;&gt;""),1,0)+IF(AND(TPL!J106&lt;&gt;"",TPL!Y106&lt;&gt;""),1,0)+IF(AND(TPL!K106&lt;&gt;"",TPL!Z106&lt;&gt;""),1,0)+IF(AND(TPL!L106&lt;&gt;"",TPL!AA106&lt;&gt;""),1,0)+IF(AND(TPL!M106&lt;&gt;"",TPL!AB106&lt;&gt;""),1,0)+IF(AND(TPL!N106&lt;&gt;"",TPL!AC106&lt;&gt;""),1,0)+IF(AND(TPL!O106&lt;&gt;"",TPL!AD106&lt;&gt;""),1,0)+IF(AND(TPL!P106&lt;&gt;"",TPL!AE106&lt;&gt;""),1,0)+IF(AND(TPL!Q106&lt;&gt;"",TPL!AF106&lt;&gt;""),1,0)</f>
        <v>0</v>
      </c>
      <c r="H106" s="65">
        <f>COUNTA(TPL!F106:Q106)+COUNTA(TPL!U106:AF106)</f>
        <v>0</v>
      </c>
      <c r="I106" s="51" t="str">
        <f t="shared" si="9"/>
        <v>OK</v>
      </c>
      <c r="K106" s="55" t="str">
        <f>$L$6</f>
        <v>Ajman</v>
      </c>
      <c r="L106" s="55" t="s">
        <v>145</v>
      </c>
      <c r="M106" s="55" t="s">
        <v>146</v>
      </c>
      <c r="N106" s="55" t="s">
        <v>147</v>
      </c>
      <c r="O106" s="55" t="s">
        <v>148</v>
      </c>
      <c r="P106" s="55" t="s">
        <v>149</v>
      </c>
      <c r="Q106" s="55" t="s">
        <v>150</v>
      </c>
      <c r="R106" s="55" t="s">
        <v>151</v>
      </c>
      <c r="S106" s="55" t="s">
        <v>152</v>
      </c>
      <c r="T106" s="55" t="s">
        <v>153</v>
      </c>
      <c r="U106" s="55" t="s">
        <v>154</v>
      </c>
      <c r="V106" s="55" t="s">
        <v>155</v>
      </c>
      <c r="W106" s="55" t="s">
        <v>156</v>
      </c>
      <c r="Y106" s="55" t="str">
        <f>$L$6</f>
        <v>Ajman</v>
      </c>
      <c r="Z106" s="55" t="s">
        <v>145</v>
      </c>
      <c r="AA106" s="55" t="s">
        <v>146</v>
      </c>
      <c r="AB106" s="55" t="s">
        <v>147</v>
      </c>
      <c r="AC106" s="55" t="s">
        <v>148</v>
      </c>
      <c r="AD106" s="55" t="s">
        <v>149</v>
      </c>
      <c r="AE106" s="55" t="s">
        <v>150</v>
      </c>
      <c r="AF106" s="55" t="s">
        <v>151</v>
      </c>
      <c r="AG106" s="55" t="s">
        <v>152</v>
      </c>
      <c r="AH106" s="55" t="s">
        <v>153</v>
      </c>
      <c r="AI106" s="55" t="s">
        <v>154</v>
      </c>
      <c r="AJ106" s="55" t="s">
        <v>155</v>
      </c>
      <c r="AK106" s="55" t="s">
        <v>156</v>
      </c>
    </row>
    <row r="107" spans="1:37" x14ac:dyDescent="0.25">
      <c r="A107" s="59">
        <f>IF(AND(Comprehensive!F107&lt;&gt;"",Comprehensive!G107&lt;&gt;"",Comprehensive!H107&lt;&gt;""),1,0)+IF(AND(Comprehensive!I107&lt;&gt;"",Comprehensive!J107&lt;&gt;"",Comprehensive!K107&lt;&gt;""),1,0)+IF(AND(Comprehensive!L107&lt;&gt;"",Comprehensive!M107&lt;&gt;"",Comprehensive!N107&lt;&gt;""),1,0)+IF(AND(Comprehensive!O107&lt;&gt;"",Comprehensive!P107&lt;&gt;"",Comprehensive!Q107&lt;&gt;""),1,0)+IF(AND(Comprehensive!R107&lt;&gt;"",Comprehensive!S107&lt;&gt;"",Comprehensive!T107&lt;&gt;""),1,0)+IF(AND(Comprehensive!U107&lt;&gt;"",Comprehensive!V107&lt;&gt;"",Comprehensive!W107&lt;&gt;""),1,0)+IF(AND(Comprehensive!X107&lt;&gt;"",Comprehensive!Y107&lt;&gt;"",Comprehensive!Z107&lt;&gt;""),1,0)+IF(AND(Comprehensive!AA107&lt;&gt;"",Comprehensive!AB107&lt;&gt;"",Comprehensive!AC107&lt;&gt;""),1,0)+IF(AND(Comprehensive!AD107&lt;&gt;"",Comprehensive!AE107&lt;&gt;"",Comprehensive!AF107&lt;&gt;""),1,0)+IF(AND(Comprehensive!AG107&lt;&gt;"",Comprehensive!AH107&lt;&gt;"",Comprehensive!AI107&lt;&gt;""),1,0)+IF(AND(Comprehensive!AJ107&lt;&gt;"",Comprehensive!AK107&lt;&gt;"",Comprehensive!AL107&lt;&gt;""),1,0)+IF(AND(Comprehensive!AM107&lt;&gt;"",Comprehensive!AN107&lt;&gt;"",Comprehensive!AO107&lt;&gt;""),1,0)</f>
        <v>0</v>
      </c>
      <c r="B107" s="60">
        <f>COUNTA(Comprehensive!F107:AO107)</f>
        <v>0</v>
      </c>
      <c r="C107" s="61" t="str">
        <f t="shared" ref="C107:C120" si="10">IF(B107/3=A107,"OK","ERROR")</f>
        <v>OK</v>
      </c>
      <c r="G107" s="49">
        <f>IF(AND(TPL!F107&lt;&gt;"",TPL!U107&lt;&gt;""),1,0)+IF(AND(TPL!G107&lt;&gt;"",TPL!V107&lt;&gt;""),1,0)+IF(AND(TPL!H107&lt;&gt;"",TPL!W107&lt;&gt;""),1,0)+IF(AND(TPL!I107&lt;&gt;"",TPL!X107&lt;&gt;""),1,0)+IF(AND(TPL!J107&lt;&gt;"",TPL!Y107&lt;&gt;""),1,0)+IF(AND(TPL!K107&lt;&gt;"",TPL!Z107&lt;&gt;""),1,0)+IF(AND(TPL!L107&lt;&gt;"",TPL!AA107&lt;&gt;""),1,0)+IF(AND(TPL!M107&lt;&gt;"",TPL!AB107&lt;&gt;""),1,0)+IF(AND(TPL!N107&lt;&gt;"",TPL!AC107&lt;&gt;""),1,0)+IF(AND(TPL!O107&lt;&gt;"",TPL!AD107&lt;&gt;""),1,0)+IF(AND(TPL!P107&lt;&gt;"",TPL!AE107&lt;&gt;""),1,0)+IF(AND(TPL!Q107&lt;&gt;"",TPL!AF107&lt;&gt;""),1,0)</f>
        <v>0</v>
      </c>
      <c r="H107" s="65">
        <f>COUNTA(TPL!F107:Q107)+COUNTA(TPL!U107:AF107)</f>
        <v>0</v>
      </c>
      <c r="I107" s="51" t="str">
        <f t="shared" si="9"/>
        <v>OK</v>
      </c>
      <c r="L107" s="73">
        <f>Comprehensive!$G$107-Comprehensive!$F$107</f>
        <v>0</v>
      </c>
      <c r="M107" s="73">
        <f>Comprehensive!$J$107-Comprehensive!$I$107</f>
        <v>0</v>
      </c>
      <c r="N107" s="73">
        <f>Comprehensive!$M$107-Comprehensive!$L$107</f>
        <v>0</v>
      </c>
      <c r="O107" s="73">
        <f>Comprehensive!$P$107-Comprehensive!$O$107</f>
        <v>0</v>
      </c>
      <c r="P107" s="73">
        <f>Comprehensive!$S$107-Comprehensive!$R$107</f>
        <v>0</v>
      </c>
      <c r="Q107" s="73">
        <f>Comprehensive!$V$107-Comprehensive!$U$107</f>
        <v>0</v>
      </c>
      <c r="R107" s="73">
        <f>Comprehensive!$Y$107-Comprehensive!$X$107</f>
        <v>0</v>
      </c>
      <c r="S107" s="73">
        <f>Comprehensive!$AB$107-Comprehensive!$AA$107</f>
        <v>0</v>
      </c>
      <c r="T107" s="73">
        <f>Comprehensive!$AE$107-Comprehensive!$AD$107</f>
        <v>0</v>
      </c>
      <c r="U107" s="73">
        <f>Comprehensive!$AH$107-Comprehensive!$AG$107</f>
        <v>0</v>
      </c>
      <c r="V107" s="73">
        <f>Comprehensive!$AK$107-Comprehensive!$AJ$107</f>
        <v>0</v>
      </c>
      <c r="W107" s="73">
        <f>Comprehensive!$AN$107-Comprehensive!$AM$107</f>
        <v>0</v>
      </c>
      <c r="Z107" s="73" t="e">
        <f>Comprehensive!$G$107/Comprehensive!$F$107</f>
        <v>#DIV/0!</v>
      </c>
      <c r="AA107" s="73" t="e">
        <f>Comprehensive!$J$107/Comprehensive!$I$107</f>
        <v>#DIV/0!</v>
      </c>
      <c r="AB107" s="73" t="e">
        <f>Comprehensive!$M$107/Comprehensive!$L$107</f>
        <v>#DIV/0!</v>
      </c>
      <c r="AC107" s="73" t="e">
        <f>Comprehensive!$P$107/Comprehensive!$O$107</f>
        <v>#DIV/0!</v>
      </c>
      <c r="AD107" s="73" t="e">
        <f>Comprehensive!$S$107/Comprehensive!$R$107</f>
        <v>#DIV/0!</v>
      </c>
      <c r="AE107" s="73" t="e">
        <f>Comprehensive!$V$107/Comprehensive!$U$107</f>
        <v>#DIV/0!</v>
      </c>
      <c r="AF107" s="73" t="e">
        <f>Comprehensive!$Y$107/Comprehensive!$X$107</f>
        <v>#DIV/0!</v>
      </c>
      <c r="AG107" s="73" t="e">
        <f>Comprehensive!$AB$107/Comprehensive!$AA$107</f>
        <v>#DIV/0!</v>
      </c>
      <c r="AH107" s="73" t="e">
        <f>Comprehensive!$AE$107/Comprehensive!$AD$107</f>
        <v>#DIV/0!</v>
      </c>
      <c r="AI107" s="73" t="e">
        <f>Comprehensive!$AH$107/Comprehensive!$AG$107</f>
        <v>#DIV/0!</v>
      </c>
      <c r="AJ107" s="73" t="e">
        <f>Comprehensive!$AK$107/Comprehensive!$AJ$107</f>
        <v>#DIV/0!</v>
      </c>
      <c r="AK107" s="73" t="e">
        <f>Comprehensive!$AN$107/Comprehensive!$AM$107</f>
        <v>#DIV/0!</v>
      </c>
    </row>
    <row r="108" spans="1:37" x14ac:dyDescent="0.25">
      <c r="A108" s="59">
        <f>IF(AND(Comprehensive!F108&lt;&gt;"",Comprehensive!G108&lt;&gt;"",Comprehensive!H108&lt;&gt;""),1,0)+IF(AND(Comprehensive!I108&lt;&gt;"",Comprehensive!J108&lt;&gt;"",Comprehensive!K108&lt;&gt;""),1,0)+IF(AND(Comprehensive!L108&lt;&gt;"",Comprehensive!M108&lt;&gt;"",Comprehensive!N108&lt;&gt;""),1,0)+IF(AND(Comprehensive!O108&lt;&gt;"",Comprehensive!P108&lt;&gt;"",Comprehensive!Q108&lt;&gt;""),1,0)+IF(AND(Comprehensive!R108&lt;&gt;"",Comprehensive!S108&lt;&gt;"",Comprehensive!T108&lt;&gt;""),1,0)+IF(AND(Comprehensive!U108&lt;&gt;"",Comprehensive!V108&lt;&gt;"",Comprehensive!W108&lt;&gt;""),1,0)+IF(AND(Comprehensive!X108&lt;&gt;"",Comprehensive!Y108&lt;&gt;"",Comprehensive!Z108&lt;&gt;""),1,0)+IF(AND(Comprehensive!AA108&lt;&gt;"",Comprehensive!AB108&lt;&gt;"",Comprehensive!AC108&lt;&gt;""),1,0)+IF(AND(Comprehensive!AD108&lt;&gt;"",Comprehensive!AE108&lt;&gt;"",Comprehensive!AF108&lt;&gt;""),1,0)+IF(AND(Comprehensive!AG108&lt;&gt;"",Comprehensive!AH108&lt;&gt;"",Comprehensive!AI108&lt;&gt;""),1,0)+IF(AND(Comprehensive!AJ108&lt;&gt;"",Comprehensive!AK108&lt;&gt;"",Comprehensive!AL108&lt;&gt;""),1,0)+IF(AND(Comprehensive!AM108&lt;&gt;"",Comprehensive!AN108&lt;&gt;"",Comprehensive!AO108&lt;&gt;""),1,0)</f>
        <v>0</v>
      </c>
      <c r="B108" s="60">
        <f>COUNTA(Comprehensive!F108:AO108)</f>
        <v>0</v>
      </c>
      <c r="C108" s="61" t="str">
        <f t="shared" si="10"/>
        <v>OK</v>
      </c>
      <c r="G108" s="49">
        <f>IF(AND(TPL!F108&lt;&gt;"",TPL!U108&lt;&gt;""),1,0)+IF(AND(TPL!G108&lt;&gt;"",TPL!V108&lt;&gt;""),1,0)+IF(AND(TPL!H108&lt;&gt;"",TPL!W108&lt;&gt;""),1,0)+IF(AND(TPL!I108&lt;&gt;"",TPL!X108&lt;&gt;""),1,0)+IF(AND(TPL!J108&lt;&gt;"",TPL!Y108&lt;&gt;""),1,0)+IF(AND(TPL!K108&lt;&gt;"",TPL!Z108&lt;&gt;""),1,0)+IF(AND(TPL!L108&lt;&gt;"",TPL!AA108&lt;&gt;""),1,0)+IF(AND(TPL!M108&lt;&gt;"",TPL!AB108&lt;&gt;""),1,0)+IF(AND(TPL!N108&lt;&gt;"",TPL!AC108&lt;&gt;""),1,0)+IF(AND(TPL!O108&lt;&gt;"",TPL!AD108&lt;&gt;""),1,0)+IF(AND(TPL!P108&lt;&gt;"",TPL!AE108&lt;&gt;""),1,0)+IF(AND(TPL!Q108&lt;&gt;"",TPL!AF108&lt;&gt;""),1,0)</f>
        <v>0</v>
      </c>
      <c r="H108" s="65">
        <f>COUNTA(TPL!F108:Q108)+COUNTA(TPL!U108:AF108)</f>
        <v>0</v>
      </c>
      <c r="I108" s="51" t="str">
        <f t="shared" si="9"/>
        <v>OK</v>
      </c>
      <c r="L108" s="73">
        <f>Comprehensive!$G$108-Comprehensive!$F$108</f>
        <v>0</v>
      </c>
      <c r="M108" s="73">
        <f>Comprehensive!$J$108-Comprehensive!$I$108</f>
        <v>0</v>
      </c>
      <c r="N108" s="73">
        <f>Comprehensive!$M$108-Comprehensive!$L$108</f>
        <v>0</v>
      </c>
      <c r="O108" s="73">
        <f>Comprehensive!$P$108-Comprehensive!$O$108</f>
        <v>0</v>
      </c>
      <c r="P108" s="73">
        <f>Comprehensive!$S$108-Comprehensive!$R$108</f>
        <v>0</v>
      </c>
      <c r="Q108" s="73">
        <f>Comprehensive!$V$108-Comprehensive!$U$108</f>
        <v>0</v>
      </c>
      <c r="R108" s="73">
        <f>Comprehensive!$Y$108-Comprehensive!$X$108</f>
        <v>0</v>
      </c>
      <c r="S108" s="73">
        <f>Comprehensive!$AB$108-Comprehensive!$AA$108</f>
        <v>0</v>
      </c>
      <c r="T108" s="73">
        <f>Comprehensive!$AE$108-Comprehensive!$AD$108</f>
        <v>0</v>
      </c>
      <c r="U108" s="73">
        <f>Comprehensive!$AH$108-Comprehensive!$AG$108</f>
        <v>0</v>
      </c>
      <c r="V108" s="73">
        <f>Comprehensive!$AK$108-Comprehensive!$AJ$108</f>
        <v>0</v>
      </c>
      <c r="W108" s="73">
        <f>Comprehensive!$AN$108-Comprehensive!$AM$108</f>
        <v>0</v>
      </c>
      <c r="Z108" s="73" t="e">
        <f>Comprehensive!$G$108/Comprehensive!$F$108</f>
        <v>#DIV/0!</v>
      </c>
      <c r="AA108" s="73" t="e">
        <f>Comprehensive!$J$108/Comprehensive!$I$108</f>
        <v>#DIV/0!</v>
      </c>
      <c r="AB108" s="73" t="e">
        <f>Comprehensive!$M$108/Comprehensive!$L$108</f>
        <v>#DIV/0!</v>
      </c>
      <c r="AC108" s="73" t="e">
        <f>Comprehensive!$P$108/Comprehensive!$O$108</f>
        <v>#DIV/0!</v>
      </c>
      <c r="AD108" s="73" t="e">
        <f>Comprehensive!$S$108/Comprehensive!$R$108</f>
        <v>#DIV/0!</v>
      </c>
      <c r="AE108" s="73" t="e">
        <f>Comprehensive!$V$108/Comprehensive!$U$108</f>
        <v>#DIV/0!</v>
      </c>
      <c r="AF108" s="73" t="e">
        <f>Comprehensive!$Y$108/Comprehensive!$X$108</f>
        <v>#DIV/0!</v>
      </c>
      <c r="AG108" s="73" t="e">
        <f>Comprehensive!$AB$108/Comprehensive!$AA$108</f>
        <v>#DIV/0!</v>
      </c>
      <c r="AH108" s="73" t="e">
        <f>Comprehensive!$AE$108/Comprehensive!$AD$108</f>
        <v>#DIV/0!</v>
      </c>
      <c r="AI108" s="73" t="e">
        <f>Comprehensive!$AH$108/Comprehensive!$AG$108</f>
        <v>#DIV/0!</v>
      </c>
      <c r="AJ108" s="73" t="e">
        <f>Comprehensive!$AK$108/Comprehensive!$AJ$108</f>
        <v>#DIV/0!</v>
      </c>
      <c r="AK108" s="73" t="e">
        <f>Comprehensive!$AN$108/Comprehensive!$AM$108</f>
        <v>#DIV/0!</v>
      </c>
    </row>
    <row r="109" spans="1:37" x14ac:dyDescent="0.25">
      <c r="A109" s="59">
        <f>IF(AND(Comprehensive!F109&lt;&gt;"",Comprehensive!G109&lt;&gt;"",Comprehensive!H109&lt;&gt;""),1,0)+IF(AND(Comprehensive!I109&lt;&gt;"",Comprehensive!J109&lt;&gt;"",Comprehensive!K109&lt;&gt;""),1,0)+IF(AND(Comprehensive!L109&lt;&gt;"",Comprehensive!M109&lt;&gt;"",Comprehensive!N109&lt;&gt;""),1,0)+IF(AND(Comprehensive!O109&lt;&gt;"",Comprehensive!P109&lt;&gt;"",Comprehensive!Q109&lt;&gt;""),1,0)+IF(AND(Comprehensive!R109&lt;&gt;"",Comprehensive!S109&lt;&gt;"",Comprehensive!T109&lt;&gt;""),1,0)+IF(AND(Comprehensive!U109&lt;&gt;"",Comprehensive!V109&lt;&gt;"",Comprehensive!W109&lt;&gt;""),1,0)+IF(AND(Comprehensive!X109&lt;&gt;"",Comprehensive!Y109&lt;&gt;"",Comprehensive!Z109&lt;&gt;""),1,0)+IF(AND(Comprehensive!AA109&lt;&gt;"",Comprehensive!AB109&lt;&gt;"",Comprehensive!AC109&lt;&gt;""),1,0)+IF(AND(Comprehensive!AD109&lt;&gt;"",Comprehensive!AE109&lt;&gt;"",Comprehensive!AF109&lt;&gt;""),1,0)+IF(AND(Comprehensive!AG109&lt;&gt;"",Comprehensive!AH109&lt;&gt;"",Comprehensive!AI109&lt;&gt;""),1,0)+IF(AND(Comprehensive!AJ109&lt;&gt;"",Comprehensive!AK109&lt;&gt;"",Comprehensive!AL109&lt;&gt;""),1,0)+IF(AND(Comprehensive!AM109&lt;&gt;"",Comprehensive!AN109&lt;&gt;"",Comprehensive!AO109&lt;&gt;""),1,0)</f>
        <v>0</v>
      </c>
      <c r="B109" s="60">
        <f>COUNTA(Comprehensive!F109:AO109)</f>
        <v>0</v>
      </c>
      <c r="C109" s="61" t="str">
        <f t="shared" si="10"/>
        <v>OK</v>
      </c>
      <c r="G109" s="49">
        <f>IF(AND(TPL!F109&lt;&gt;"",TPL!U109&lt;&gt;""),1,0)+IF(AND(TPL!G109&lt;&gt;"",TPL!V109&lt;&gt;""),1,0)+IF(AND(TPL!H109&lt;&gt;"",TPL!W109&lt;&gt;""),1,0)+IF(AND(TPL!I109&lt;&gt;"",TPL!X109&lt;&gt;""),1,0)+IF(AND(TPL!J109&lt;&gt;"",TPL!Y109&lt;&gt;""),1,0)+IF(AND(TPL!K109&lt;&gt;"",TPL!Z109&lt;&gt;""),1,0)+IF(AND(TPL!L109&lt;&gt;"",TPL!AA109&lt;&gt;""),1,0)+IF(AND(TPL!M109&lt;&gt;"",TPL!AB109&lt;&gt;""),1,0)+IF(AND(TPL!N109&lt;&gt;"",TPL!AC109&lt;&gt;""),1,0)+IF(AND(TPL!O109&lt;&gt;"",TPL!AD109&lt;&gt;""),1,0)+IF(AND(TPL!P109&lt;&gt;"",TPL!AE109&lt;&gt;""),1,0)+IF(AND(TPL!Q109&lt;&gt;"",TPL!AF109&lt;&gt;""),1,0)</f>
        <v>0</v>
      </c>
      <c r="H109" s="65">
        <f>COUNTA(TPL!F109:Q109)+COUNTA(TPL!U109:AF109)</f>
        <v>0</v>
      </c>
      <c r="I109" s="51" t="str">
        <f t="shared" si="9"/>
        <v>OK</v>
      </c>
      <c r="L109" s="73">
        <f>Comprehensive!$G$109-Comprehensive!$F$109</f>
        <v>0</v>
      </c>
      <c r="M109" s="73">
        <f>Comprehensive!$J$109-Comprehensive!$I$109</f>
        <v>0</v>
      </c>
      <c r="N109" s="73">
        <f>Comprehensive!$M$109-Comprehensive!$L$109</f>
        <v>0</v>
      </c>
      <c r="O109" s="73">
        <f>Comprehensive!$P$109-Comprehensive!$O$109</f>
        <v>0</v>
      </c>
      <c r="P109" s="73">
        <f>Comprehensive!$S$109-Comprehensive!$R$109</f>
        <v>0</v>
      </c>
      <c r="Q109" s="73">
        <f>Comprehensive!$V$109-Comprehensive!$U$109</f>
        <v>0</v>
      </c>
      <c r="R109" s="73">
        <f>Comprehensive!$Y$109-Comprehensive!$X$109</f>
        <v>0</v>
      </c>
      <c r="S109" s="73">
        <f>Comprehensive!$AB$109-Comprehensive!$AA$109</f>
        <v>0</v>
      </c>
      <c r="T109" s="73">
        <f>Comprehensive!$AE$109-Comprehensive!$AD$109</f>
        <v>0</v>
      </c>
      <c r="U109" s="73">
        <f>Comprehensive!$AH$109-Comprehensive!$AG$109</f>
        <v>0</v>
      </c>
      <c r="V109" s="73">
        <f>Comprehensive!$AK$109-Comprehensive!$AJ$109</f>
        <v>0</v>
      </c>
      <c r="W109" s="73">
        <f>Comprehensive!$AN$109-Comprehensive!$AM$109</f>
        <v>0</v>
      </c>
      <c r="Z109" s="73" t="e">
        <f>Comprehensive!$G$109/Comprehensive!$F$109</f>
        <v>#DIV/0!</v>
      </c>
      <c r="AA109" s="73" t="e">
        <f>Comprehensive!$J$109/Comprehensive!$I$109</f>
        <v>#DIV/0!</v>
      </c>
      <c r="AB109" s="73" t="e">
        <f>Comprehensive!$M$109/Comprehensive!$L$109</f>
        <v>#DIV/0!</v>
      </c>
      <c r="AC109" s="73" t="e">
        <f>Comprehensive!$P$109/Comprehensive!$O$109</f>
        <v>#DIV/0!</v>
      </c>
      <c r="AD109" s="73" t="e">
        <f>Comprehensive!$S$109/Comprehensive!$R$109</f>
        <v>#DIV/0!</v>
      </c>
      <c r="AE109" s="73" t="e">
        <f>Comprehensive!$V$109/Comprehensive!$U$109</f>
        <v>#DIV/0!</v>
      </c>
      <c r="AF109" s="73" t="e">
        <f>Comprehensive!$Y$109/Comprehensive!$X$109</f>
        <v>#DIV/0!</v>
      </c>
      <c r="AG109" s="73" t="e">
        <f>Comprehensive!$AB$109/Comprehensive!$AA$109</f>
        <v>#DIV/0!</v>
      </c>
      <c r="AH109" s="73" t="e">
        <f>Comprehensive!$AE$109/Comprehensive!$AD$109</f>
        <v>#DIV/0!</v>
      </c>
      <c r="AI109" s="73" t="e">
        <f>Comprehensive!$AH$109/Comprehensive!$AG$109</f>
        <v>#DIV/0!</v>
      </c>
      <c r="AJ109" s="73" t="e">
        <f>Comprehensive!$AK$109/Comprehensive!$AJ$109</f>
        <v>#DIV/0!</v>
      </c>
      <c r="AK109" s="73" t="e">
        <f>Comprehensive!$AN$109/Comprehensive!$AM$109</f>
        <v>#DIV/0!</v>
      </c>
    </row>
    <row r="110" spans="1:37" x14ac:dyDescent="0.25">
      <c r="A110" s="59">
        <f>IF(AND(Comprehensive!F110&lt;&gt;"",Comprehensive!G110&lt;&gt;"",Comprehensive!H110&lt;&gt;""),1,0)+IF(AND(Comprehensive!I110&lt;&gt;"",Comprehensive!J110&lt;&gt;"",Comprehensive!K110&lt;&gt;""),1,0)+IF(AND(Comprehensive!L110&lt;&gt;"",Comprehensive!M110&lt;&gt;"",Comprehensive!N110&lt;&gt;""),1,0)+IF(AND(Comprehensive!O110&lt;&gt;"",Comprehensive!P110&lt;&gt;"",Comprehensive!Q110&lt;&gt;""),1,0)+IF(AND(Comprehensive!R110&lt;&gt;"",Comprehensive!S110&lt;&gt;"",Comprehensive!T110&lt;&gt;""),1,0)+IF(AND(Comprehensive!U110&lt;&gt;"",Comprehensive!V110&lt;&gt;"",Comprehensive!W110&lt;&gt;""),1,0)+IF(AND(Comprehensive!X110&lt;&gt;"",Comprehensive!Y110&lt;&gt;"",Comprehensive!Z110&lt;&gt;""),1,0)+IF(AND(Comprehensive!AA110&lt;&gt;"",Comprehensive!AB110&lt;&gt;"",Comprehensive!AC110&lt;&gt;""),1,0)+IF(AND(Comprehensive!AD110&lt;&gt;"",Comprehensive!AE110&lt;&gt;"",Comprehensive!AF110&lt;&gt;""),1,0)+IF(AND(Comprehensive!AG110&lt;&gt;"",Comprehensive!AH110&lt;&gt;"",Comprehensive!AI110&lt;&gt;""),1,0)+IF(AND(Comprehensive!AJ110&lt;&gt;"",Comprehensive!AK110&lt;&gt;"",Comprehensive!AL110&lt;&gt;""),1,0)+IF(AND(Comprehensive!AM110&lt;&gt;"",Comprehensive!AN110&lt;&gt;"",Comprehensive!AO110&lt;&gt;""),1,0)</f>
        <v>0</v>
      </c>
      <c r="B110" s="60">
        <f>COUNTA(Comprehensive!F110:AO110)</f>
        <v>0</v>
      </c>
      <c r="C110" s="61" t="str">
        <f t="shared" si="10"/>
        <v>OK</v>
      </c>
      <c r="G110" s="49">
        <f>IF(AND(TPL!F110&lt;&gt;"",TPL!U110&lt;&gt;""),1,0)+IF(AND(TPL!G110&lt;&gt;"",TPL!V110&lt;&gt;""),1,0)+IF(AND(TPL!H110&lt;&gt;"",TPL!W110&lt;&gt;""),1,0)+IF(AND(TPL!I110&lt;&gt;"",TPL!X110&lt;&gt;""),1,0)+IF(AND(TPL!J110&lt;&gt;"",TPL!Y110&lt;&gt;""),1,0)+IF(AND(TPL!K110&lt;&gt;"",TPL!Z110&lt;&gt;""),1,0)+IF(AND(TPL!L110&lt;&gt;"",TPL!AA110&lt;&gt;""),1,0)+IF(AND(TPL!M110&lt;&gt;"",TPL!AB110&lt;&gt;""),1,0)+IF(AND(TPL!N110&lt;&gt;"",TPL!AC110&lt;&gt;""),1,0)+IF(AND(TPL!O110&lt;&gt;"",TPL!AD110&lt;&gt;""),1,0)+IF(AND(TPL!P110&lt;&gt;"",TPL!AE110&lt;&gt;""),1,0)+IF(AND(TPL!Q110&lt;&gt;"",TPL!AF110&lt;&gt;""),1,0)</f>
        <v>0</v>
      </c>
      <c r="H110" s="65">
        <f>COUNTA(TPL!F110:Q110)+COUNTA(TPL!U110:AF110)</f>
        <v>0</v>
      </c>
      <c r="I110" s="51" t="str">
        <f t="shared" si="9"/>
        <v>OK</v>
      </c>
      <c r="L110" s="73">
        <f>Comprehensive!$G$110-Comprehensive!$F$110</f>
        <v>0</v>
      </c>
      <c r="M110" s="73">
        <f>Comprehensive!$J$110-Comprehensive!$I$110</f>
        <v>0</v>
      </c>
      <c r="N110" s="73">
        <f>Comprehensive!$M$110-Comprehensive!$L$110</f>
        <v>0</v>
      </c>
      <c r="O110" s="73">
        <f>Comprehensive!$P$110-Comprehensive!$O$110</f>
        <v>0</v>
      </c>
      <c r="P110" s="73">
        <f>Comprehensive!$S$110-Comprehensive!$R$110</f>
        <v>0</v>
      </c>
      <c r="Q110" s="73">
        <f>Comprehensive!$V$110-Comprehensive!$U$110</f>
        <v>0</v>
      </c>
      <c r="R110" s="73">
        <f>Comprehensive!$Y$110-Comprehensive!$X$110</f>
        <v>0</v>
      </c>
      <c r="S110" s="73">
        <f>Comprehensive!$AB$110-Comprehensive!$AA$110</f>
        <v>0</v>
      </c>
      <c r="T110" s="73">
        <f>Comprehensive!$AE$110-Comprehensive!$AD$110</f>
        <v>0</v>
      </c>
      <c r="U110" s="73">
        <f>Comprehensive!$AH$110-Comprehensive!$AG$110</f>
        <v>0</v>
      </c>
      <c r="V110" s="73">
        <f>Comprehensive!$AK$110-Comprehensive!$AJ$110</f>
        <v>0</v>
      </c>
      <c r="W110" s="73">
        <f>Comprehensive!$AN$110-Comprehensive!$AM$110</f>
        <v>0</v>
      </c>
      <c r="Z110" s="73" t="e">
        <f>Comprehensive!$G$110/Comprehensive!$F$110</f>
        <v>#DIV/0!</v>
      </c>
      <c r="AA110" s="73" t="e">
        <f>Comprehensive!$J$110/Comprehensive!$I$110</f>
        <v>#DIV/0!</v>
      </c>
      <c r="AB110" s="73" t="e">
        <f>Comprehensive!$M$110/Comprehensive!$L$110</f>
        <v>#DIV/0!</v>
      </c>
      <c r="AC110" s="73" t="e">
        <f>Comprehensive!$P$110/Comprehensive!$O$110</f>
        <v>#DIV/0!</v>
      </c>
      <c r="AD110" s="73" t="e">
        <f>Comprehensive!$S$110/Comprehensive!$R$110</f>
        <v>#DIV/0!</v>
      </c>
      <c r="AE110" s="73" t="e">
        <f>Comprehensive!$V$110/Comprehensive!$U$110</f>
        <v>#DIV/0!</v>
      </c>
      <c r="AF110" s="73" t="e">
        <f>Comprehensive!$Y$110/Comprehensive!$X$110</f>
        <v>#DIV/0!</v>
      </c>
      <c r="AG110" s="73" t="e">
        <f>Comprehensive!$AB$110/Comprehensive!$AA$110</f>
        <v>#DIV/0!</v>
      </c>
      <c r="AH110" s="73" t="e">
        <f>Comprehensive!$AE$110/Comprehensive!$AD$110</f>
        <v>#DIV/0!</v>
      </c>
      <c r="AI110" s="73" t="e">
        <f>Comprehensive!$AH$110/Comprehensive!$AG$110</f>
        <v>#DIV/0!</v>
      </c>
      <c r="AJ110" s="73" t="e">
        <f>Comprehensive!$AK$110/Comprehensive!$AJ$110</f>
        <v>#DIV/0!</v>
      </c>
      <c r="AK110" s="73" t="e">
        <f>Comprehensive!$AN$110/Comprehensive!$AM$110</f>
        <v>#DIV/0!</v>
      </c>
    </row>
    <row r="111" spans="1:37" x14ac:dyDescent="0.25">
      <c r="A111" s="59">
        <f>IF(AND(Comprehensive!F111&lt;&gt;"",Comprehensive!G111&lt;&gt;"",Comprehensive!H111&lt;&gt;""),1,0)+IF(AND(Comprehensive!I111&lt;&gt;"",Comprehensive!J111&lt;&gt;"",Comprehensive!K111&lt;&gt;""),1,0)+IF(AND(Comprehensive!L111&lt;&gt;"",Comprehensive!M111&lt;&gt;"",Comprehensive!N111&lt;&gt;""),1,0)+IF(AND(Comprehensive!O111&lt;&gt;"",Comprehensive!P111&lt;&gt;"",Comprehensive!Q111&lt;&gt;""),1,0)+IF(AND(Comprehensive!R111&lt;&gt;"",Comprehensive!S111&lt;&gt;"",Comprehensive!T111&lt;&gt;""),1,0)+IF(AND(Comprehensive!U111&lt;&gt;"",Comprehensive!V111&lt;&gt;"",Comprehensive!W111&lt;&gt;""),1,0)+IF(AND(Comprehensive!X111&lt;&gt;"",Comprehensive!Y111&lt;&gt;"",Comprehensive!Z111&lt;&gt;""),1,0)+IF(AND(Comprehensive!AA111&lt;&gt;"",Comprehensive!AB111&lt;&gt;"",Comprehensive!AC111&lt;&gt;""),1,0)+IF(AND(Comprehensive!AD111&lt;&gt;"",Comprehensive!AE111&lt;&gt;"",Comprehensive!AF111&lt;&gt;""),1,0)+IF(AND(Comprehensive!AG111&lt;&gt;"",Comprehensive!AH111&lt;&gt;"",Comprehensive!AI111&lt;&gt;""),1,0)+IF(AND(Comprehensive!AJ111&lt;&gt;"",Comprehensive!AK111&lt;&gt;"",Comprehensive!AL111&lt;&gt;""),1,0)+IF(AND(Comprehensive!AM111&lt;&gt;"",Comprehensive!AN111&lt;&gt;"",Comprehensive!AO111&lt;&gt;""),1,0)</f>
        <v>0</v>
      </c>
      <c r="B111" s="60">
        <f>COUNTA(Comprehensive!F111:AO111)</f>
        <v>0</v>
      </c>
      <c r="C111" s="61" t="str">
        <f t="shared" si="10"/>
        <v>OK</v>
      </c>
      <c r="G111" s="49">
        <f>IF(AND(TPL!F111&lt;&gt;"",TPL!U111&lt;&gt;""),1,0)+IF(AND(TPL!G111&lt;&gt;"",TPL!V111&lt;&gt;""),1,0)+IF(AND(TPL!H111&lt;&gt;"",TPL!W111&lt;&gt;""),1,0)+IF(AND(TPL!I111&lt;&gt;"",TPL!X111&lt;&gt;""),1,0)+IF(AND(TPL!J111&lt;&gt;"",TPL!Y111&lt;&gt;""),1,0)+IF(AND(TPL!K111&lt;&gt;"",TPL!Z111&lt;&gt;""),1,0)+IF(AND(TPL!L111&lt;&gt;"",TPL!AA111&lt;&gt;""),1,0)+IF(AND(TPL!M111&lt;&gt;"",TPL!AB111&lt;&gt;""),1,0)+IF(AND(TPL!N111&lt;&gt;"",TPL!AC111&lt;&gt;""),1,0)+IF(AND(TPL!O111&lt;&gt;"",TPL!AD111&lt;&gt;""),1,0)+IF(AND(TPL!P111&lt;&gt;"",TPL!AE111&lt;&gt;""),1,0)+IF(AND(TPL!Q111&lt;&gt;"",TPL!AF111&lt;&gt;""),1,0)</f>
        <v>0</v>
      </c>
      <c r="H111" s="65">
        <f>COUNTA(TPL!F111:Q111)+COUNTA(TPL!U111:AF111)</f>
        <v>0</v>
      </c>
      <c r="I111" s="51" t="str">
        <f t="shared" si="9"/>
        <v>OK</v>
      </c>
      <c r="L111" s="73">
        <f>Comprehensive!$G$111-Comprehensive!$F$111</f>
        <v>0</v>
      </c>
      <c r="M111" s="73">
        <f>Comprehensive!$J$111-Comprehensive!$I$111</f>
        <v>0</v>
      </c>
      <c r="N111" s="73">
        <f>Comprehensive!$M$111-Comprehensive!$L$111</f>
        <v>0</v>
      </c>
      <c r="O111" s="73">
        <f>Comprehensive!$P$111-Comprehensive!$O$111</f>
        <v>0</v>
      </c>
      <c r="P111" s="73">
        <f>Comprehensive!$S$111-Comprehensive!$R$111</f>
        <v>0</v>
      </c>
      <c r="Q111" s="73">
        <f>Comprehensive!$V$111-Comprehensive!$U$111</f>
        <v>0</v>
      </c>
      <c r="R111" s="73">
        <f>Comprehensive!$Y$111-Comprehensive!$X$111</f>
        <v>0</v>
      </c>
      <c r="S111" s="73">
        <f>Comprehensive!$AB$111-Comprehensive!$AA$111</f>
        <v>0</v>
      </c>
      <c r="T111" s="73">
        <f>Comprehensive!$AE$111-Comprehensive!$AD$111</f>
        <v>0</v>
      </c>
      <c r="U111" s="73">
        <f>Comprehensive!$AH$111-Comprehensive!$AG$111</f>
        <v>0</v>
      </c>
      <c r="V111" s="73">
        <f>Comprehensive!$AK$111-Comprehensive!$AJ$111</f>
        <v>0</v>
      </c>
      <c r="W111" s="73">
        <f>Comprehensive!$AN$111-Comprehensive!$AM$111</f>
        <v>0</v>
      </c>
      <c r="Z111" s="73" t="e">
        <f>Comprehensive!$G$111/Comprehensive!$F$111</f>
        <v>#DIV/0!</v>
      </c>
      <c r="AA111" s="73" t="e">
        <f>Comprehensive!$J$111/Comprehensive!$I$111</f>
        <v>#DIV/0!</v>
      </c>
      <c r="AB111" s="73" t="e">
        <f>Comprehensive!$M$111/Comprehensive!$L$111</f>
        <v>#DIV/0!</v>
      </c>
      <c r="AC111" s="73" t="e">
        <f>Comprehensive!$P$111/Comprehensive!$O$111</f>
        <v>#DIV/0!</v>
      </c>
      <c r="AD111" s="73" t="e">
        <f>Comprehensive!$S$111/Comprehensive!$R$111</f>
        <v>#DIV/0!</v>
      </c>
      <c r="AE111" s="73" t="e">
        <f>Comprehensive!$V$111/Comprehensive!$U$111</f>
        <v>#DIV/0!</v>
      </c>
      <c r="AF111" s="73" t="e">
        <f>Comprehensive!$Y$111/Comprehensive!$X$111</f>
        <v>#DIV/0!</v>
      </c>
      <c r="AG111" s="73" t="e">
        <f>Comprehensive!$AB$111/Comprehensive!$AA$111</f>
        <v>#DIV/0!</v>
      </c>
      <c r="AH111" s="73" t="e">
        <f>Comprehensive!$AE$111/Comprehensive!$AD$111</f>
        <v>#DIV/0!</v>
      </c>
      <c r="AI111" s="73" t="e">
        <f>Comprehensive!$AH$111/Comprehensive!$AG$111</f>
        <v>#DIV/0!</v>
      </c>
      <c r="AJ111" s="73" t="e">
        <f>Comprehensive!$AK$111/Comprehensive!$AJ$111</f>
        <v>#DIV/0!</v>
      </c>
      <c r="AK111" s="73" t="e">
        <f>Comprehensive!$AN$111/Comprehensive!$AM$111</f>
        <v>#DIV/0!</v>
      </c>
    </row>
    <row r="112" spans="1:37" x14ac:dyDescent="0.25">
      <c r="A112" s="59">
        <f>IF(AND(Comprehensive!F112&lt;&gt;"",Comprehensive!G112&lt;&gt;"",Comprehensive!H112&lt;&gt;""),1,0)+IF(AND(Comprehensive!I112&lt;&gt;"",Comprehensive!J112&lt;&gt;"",Comprehensive!K112&lt;&gt;""),1,0)+IF(AND(Comprehensive!L112&lt;&gt;"",Comprehensive!M112&lt;&gt;"",Comprehensive!N112&lt;&gt;""),1,0)+IF(AND(Comprehensive!O112&lt;&gt;"",Comprehensive!P112&lt;&gt;"",Comprehensive!Q112&lt;&gt;""),1,0)+IF(AND(Comprehensive!R112&lt;&gt;"",Comprehensive!S112&lt;&gt;"",Comprehensive!T112&lt;&gt;""),1,0)+IF(AND(Comprehensive!U112&lt;&gt;"",Comprehensive!V112&lt;&gt;"",Comprehensive!W112&lt;&gt;""),1,0)+IF(AND(Comprehensive!X112&lt;&gt;"",Comprehensive!Y112&lt;&gt;"",Comprehensive!Z112&lt;&gt;""),1,0)+IF(AND(Comprehensive!AA112&lt;&gt;"",Comprehensive!AB112&lt;&gt;"",Comprehensive!AC112&lt;&gt;""),1,0)+IF(AND(Comprehensive!AD112&lt;&gt;"",Comprehensive!AE112&lt;&gt;"",Comprehensive!AF112&lt;&gt;""),1,0)+IF(AND(Comprehensive!AG112&lt;&gt;"",Comprehensive!AH112&lt;&gt;"",Comprehensive!AI112&lt;&gt;""),1,0)+IF(AND(Comprehensive!AJ112&lt;&gt;"",Comprehensive!AK112&lt;&gt;"",Comprehensive!AL112&lt;&gt;""),1,0)+IF(AND(Comprehensive!AM112&lt;&gt;"",Comprehensive!AN112&lt;&gt;"",Comprehensive!AO112&lt;&gt;""),1,0)</f>
        <v>0</v>
      </c>
      <c r="B112" s="60">
        <f>COUNTA(Comprehensive!F112:AO112)</f>
        <v>0</v>
      </c>
      <c r="C112" s="61" t="str">
        <f t="shared" si="10"/>
        <v>OK</v>
      </c>
      <c r="G112" s="49">
        <f>IF(AND(TPL!F112&lt;&gt;"",TPL!U112&lt;&gt;""),1,0)+IF(AND(TPL!G112&lt;&gt;"",TPL!V112&lt;&gt;""),1,0)+IF(AND(TPL!H112&lt;&gt;"",TPL!W112&lt;&gt;""),1,0)+IF(AND(TPL!I112&lt;&gt;"",TPL!X112&lt;&gt;""),1,0)+IF(AND(TPL!J112&lt;&gt;"",TPL!Y112&lt;&gt;""),1,0)+IF(AND(TPL!K112&lt;&gt;"",TPL!Z112&lt;&gt;""),1,0)+IF(AND(TPL!L112&lt;&gt;"",TPL!AA112&lt;&gt;""),1,0)+IF(AND(TPL!M112&lt;&gt;"",TPL!AB112&lt;&gt;""),1,0)+IF(AND(TPL!N112&lt;&gt;"",TPL!AC112&lt;&gt;""),1,0)+IF(AND(TPL!O112&lt;&gt;"",TPL!AD112&lt;&gt;""),1,0)+IF(AND(TPL!P112&lt;&gt;"",TPL!AE112&lt;&gt;""),1,0)+IF(AND(TPL!Q112&lt;&gt;"",TPL!AF112&lt;&gt;""),1,0)</f>
        <v>0</v>
      </c>
      <c r="H112" s="65">
        <f>COUNTA(TPL!F112:Q112)+COUNTA(TPL!U112:AF112)</f>
        <v>0</v>
      </c>
      <c r="I112" s="51" t="str">
        <f t="shared" si="9"/>
        <v>OK</v>
      </c>
      <c r="L112" s="73">
        <f>Comprehensive!$G$112-Comprehensive!$F$112</f>
        <v>0</v>
      </c>
      <c r="M112" s="73">
        <f>Comprehensive!$J$112-Comprehensive!$I$112</f>
        <v>0</v>
      </c>
      <c r="N112" s="73">
        <f>Comprehensive!$M$112-Comprehensive!$L$112</f>
        <v>0</v>
      </c>
      <c r="O112" s="73">
        <f>Comprehensive!$P$112-Comprehensive!$O$112</f>
        <v>0</v>
      </c>
      <c r="P112" s="73">
        <f>Comprehensive!$S$112-Comprehensive!$R$112</f>
        <v>0</v>
      </c>
      <c r="Q112" s="73">
        <f>Comprehensive!$V$112-Comprehensive!$U$112</f>
        <v>0</v>
      </c>
      <c r="R112" s="73">
        <f>Comprehensive!$Y$112-Comprehensive!$X$112</f>
        <v>0</v>
      </c>
      <c r="S112" s="73">
        <f>Comprehensive!$AB$112-Comprehensive!$AA$112</f>
        <v>0</v>
      </c>
      <c r="T112" s="73">
        <f>Comprehensive!$AE$112-Comprehensive!$AD$112</f>
        <v>0</v>
      </c>
      <c r="U112" s="73">
        <f>Comprehensive!$AH$112-Comprehensive!$AG$112</f>
        <v>0</v>
      </c>
      <c r="V112" s="73">
        <f>Comprehensive!$AK$112-Comprehensive!$AJ$112</f>
        <v>0</v>
      </c>
      <c r="W112" s="73">
        <f>Comprehensive!$AN$112-Comprehensive!$AM$112</f>
        <v>0</v>
      </c>
      <c r="Z112" s="73" t="e">
        <f>Comprehensive!$G$112/Comprehensive!$F$112</f>
        <v>#DIV/0!</v>
      </c>
      <c r="AA112" s="73" t="e">
        <f>Comprehensive!$J$112/Comprehensive!$I$112</f>
        <v>#DIV/0!</v>
      </c>
      <c r="AB112" s="73" t="e">
        <f>Comprehensive!$M$112/Comprehensive!$L$112</f>
        <v>#DIV/0!</v>
      </c>
      <c r="AC112" s="73" t="e">
        <f>Comprehensive!$P$112/Comprehensive!$O$112</f>
        <v>#DIV/0!</v>
      </c>
      <c r="AD112" s="73" t="e">
        <f>Comprehensive!$S$112/Comprehensive!$R$112</f>
        <v>#DIV/0!</v>
      </c>
      <c r="AE112" s="73" t="e">
        <f>Comprehensive!$V$112/Comprehensive!$U$112</f>
        <v>#DIV/0!</v>
      </c>
      <c r="AF112" s="73" t="e">
        <f>Comprehensive!$Y$112/Comprehensive!$X$112</f>
        <v>#DIV/0!</v>
      </c>
      <c r="AG112" s="73" t="e">
        <f>Comprehensive!$AB$112/Comprehensive!$AA$112</f>
        <v>#DIV/0!</v>
      </c>
      <c r="AH112" s="73" t="e">
        <f>Comprehensive!$AE$112/Comprehensive!$AD$112</f>
        <v>#DIV/0!</v>
      </c>
      <c r="AI112" s="73" t="e">
        <f>Comprehensive!$AH$112/Comprehensive!$AG$112</f>
        <v>#DIV/0!</v>
      </c>
      <c r="AJ112" s="73" t="e">
        <f>Comprehensive!$AK$112/Comprehensive!$AJ$112</f>
        <v>#DIV/0!</v>
      </c>
      <c r="AK112" s="73" t="e">
        <f>Comprehensive!$AN$112/Comprehensive!$AM$112</f>
        <v>#DIV/0!</v>
      </c>
    </row>
    <row r="113" spans="1:37" x14ac:dyDescent="0.25">
      <c r="A113" s="59">
        <f>IF(AND(Comprehensive!F113&lt;&gt;"",Comprehensive!G113&lt;&gt;"",Comprehensive!H113&lt;&gt;""),1,0)+IF(AND(Comprehensive!I113&lt;&gt;"",Comprehensive!J113&lt;&gt;"",Comprehensive!K113&lt;&gt;""),1,0)+IF(AND(Comprehensive!L113&lt;&gt;"",Comprehensive!M113&lt;&gt;"",Comprehensive!N113&lt;&gt;""),1,0)+IF(AND(Comprehensive!O113&lt;&gt;"",Comprehensive!P113&lt;&gt;"",Comprehensive!Q113&lt;&gt;""),1,0)+IF(AND(Comprehensive!R113&lt;&gt;"",Comprehensive!S113&lt;&gt;"",Comprehensive!T113&lt;&gt;""),1,0)+IF(AND(Comprehensive!U113&lt;&gt;"",Comprehensive!V113&lt;&gt;"",Comprehensive!W113&lt;&gt;""),1,0)+IF(AND(Comprehensive!X113&lt;&gt;"",Comprehensive!Y113&lt;&gt;"",Comprehensive!Z113&lt;&gt;""),1,0)+IF(AND(Comprehensive!AA113&lt;&gt;"",Comprehensive!AB113&lt;&gt;"",Comprehensive!AC113&lt;&gt;""),1,0)+IF(AND(Comprehensive!AD113&lt;&gt;"",Comprehensive!AE113&lt;&gt;"",Comprehensive!AF113&lt;&gt;""),1,0)+IF(AND(Comprehensive!AG113&lt;&gt;"",Comprehensive!AH113&lt;&gt;"",Comprehensive!AI113&lt;&gt;""),1,0)+IF(AND(Comprehensive!AJ113&lt;&gt;"",Comprehensive!AK113&lt;&gt;"",Comprehensive!AL113&lt;&gt;""),1,0)+IF(AND(Comprehensive!AM113&lt;&gt;"",Comprehensive!AN113&lt;&gt;"",Comprehensive!AO113&lt;&gt;""),1,0)</f>
        <v>0</v>
      </c>
      <c r="B113" s="60">
        <f>COUNTA(Comprehensive!F113:AO113)</f>
        <v>0</v>
      </c>
      <c r="C113" s="61" t="str">
        <f t="shared" si="10"/>
        <v>OK</v>
      </c>
      <c r="G113" s="49">
        <f>IF(AND(TPL!F113&lt;&gt;"",TPL!U113&lt;&gt;""),1,0)+IF(AND(TPL!G113&lt;&gt;"",TPL!V113&lt;&gt;""),1,0)+IF(AND(TPL!H113&lt;&gt;"",TPL!W113&lt;&gt;""),1,0)+IF(AND(TPL!I113&lt;&gt;"",TPL!X113&lt;&gt;""),1,0)+IF(AND(TPL!J113&lt;&gt;"",TPL!Y113&lt;&gt;""),1,0)+IF(AND(TPL!K113&lt;&gt;"",TPL!Z113&lt;&gt;""),1,0)+IF(AND(TPL!L113&lt;&gt;"",TPL!AA113&lt;&gt;""),1,0)+IF(AND(TPL!M113&lt;&gt;"",TPL!AB113&lt;&gt;""),1,0)+IF(AND(TPL!N113&lt;&gt;"",TPL!AC113&lt;&gt;""),1,0)+IF(AND(TPL!O113&lt;&gt;"",TPL!AD113&lt;&gt;""),1,0)+IF(AND(TPL!P113&lt;&gt;"",TPL!AE113&lt;&gt;""),1,0)+IF(AND(TPL!Q113&lt;&gt;"",TPL!AF113&lt;&gt;""),1,0)</f>
        <v>0</v>
      </c>
      <c r="H113" s="65">
        <f>COUNTA(TPL!F113:Q113)+COUNTA(TPL!U113:AF113)</f>
        <v>0</v>
      </c>
      <c r="I113" s="51" t="str">
        <f t="shared" si="9"/>
        <v>OK</v>
      </c>
      <c r="L113" s="73">
        <f>Comprehensive!$G$113-Comprehensive!$F$113</f>
        <v>0</v>
      </c>
      <c r="M113" s="73">
        <f>Comprehensive!$J$113-Comprehensive!$I$113</f>
        <v>0</v>
      </c>
      <c r="N113" s="73">
        <f>Comprehensive!$M$113-Comprehensive!$L$113</f>
        <v>0</v>
      </c>
      <c r="O113" s="73">
        <f>Comprehensive!$P$113-Comprehensive!$O$113</f>
        <v>0</v>
      </c>
      <c r="P113" s="73">
        <f>Comprehensive!$S$113-Comprehensive!$R$113</f>
        <v>0</v>
      </c>
      <c r="Q113" s="73">
        <f>Comprehensive!$V$113-Comprehensive!$U$113</f>
        <v>0</v>
      </c>
      <c r="R113" s="73">
        <f>Comprehensive!$Y$113-Comprehensive!$X$113</f>
        <v>0</v>
      </c>
      <c r="S113" s="73">
        <f>Comprehensive!$AB$113-Comprehensive!$AA$113</f>
        <v>0</v>
      </c>
      <c r="T113" s="73">
        <f>Comprehensive!$AE$113-Comprehensive!$AD$113</f>
        <v>0</v>
      </c>
      <c r="U113" s="73">
        <f>Comprehensive!$AH$113-Comprehensive!$AG$113</f>
        <v>0</v>
      </c>
      <c r="V113" s="73">
        <f>Comprehensive!$AK$113-Comprehensive!$AJ$113</f>
        <v>0</v>
      </c>
      <c r="W113" s="73">
        <f>Comprehensive!$AN$113-Comprehensive!$AM$113</f>
        <v>0</v>
      </c>
      <c r="Z113" s="73" t="e">
        <f>Comprehensive!$G$113/Comprehensive!$F$113</f>
        <v>#DIV/0!</v>
      </c>
      <c r="AA113" s="73" t="e">
        <f>Comprehensive!$J$113/Comprehensive!$I$113</f>
        <v>#DIV/0!</v>
      </c>
      <c r="AB113" s="73" t="e">
        <f>Comprehensive!$M$113/Comprehensive!$L$113</f>
        <v>#DIV/0!</v>
      </c>
      <c r="AC113" s="73" t="e">
        <f>Comprehensive!$P$113/Comprehensive!$O$113</f>
        <v>#DIV/0!</v>
      </c>
      <c r="AD113" s="73" t="e">
        <f>Comprehensive!$S$113/Comprehensive!$R$113</f>
        <v>#DIV/0!</v>
      </c>
      <c r="AE113" s="73" t="e">
        <f>Comprehensive!$V$113/Comprehensive!$U$113</f>
        <v>#DIV/0!</v>
      </c>
      <c r="AF113" s="73" t="e">
        <f>Comprehensive!$Y$113/Comprehensive!$X$113</f>
        <v>#DIV/0!</v>
      </c>
      <c r="AG113" s="73" t="e">
        <f>Comprehensive!$AB$113/Comprehensive!$AA$113</f>
        <v>#DIV/0!</v>
      </c>
      <c r="AH113" s="73" t="e">
        <f>Comprehensive!$AE$113/Comprehensive!$AD$113</f>
        <v>#DIV/0!</v>
      </c>
      <c r="AI113" s="73" t="e">
        <f>Comprehensive!$AH$113/Comprehensive!$AG$113</f>
        <v>#DIV/0!</v>
      </c>
      <c r="AJ113" s="73" t="e">
        <f>Comprehensive!$AK$113/Comprehensive!$AJ$113</f>
        <v>#DIV/0!</v>
      </c>
      <c r="AK113" s="73" t="e">
        <f>Comprehensive!$AN$113/Comprehensive!$AM$113</f>
        <v>#DIV/0!</v>
      </c>
    </row>
    <row r="114" spans="1:37" x14ac:dyDescent="0.25">
      <c r="A114" s="59">
        <f>IF(AND(Comprehensive!F114&lt;&gt;"",Comprehensive!G114&lt;&gt;"",Comprehensive!H114&lt;&gt;""),1,0)+IF(AND(Comprehensive!I114&lt;&gt;"",Comprehensive!J114&lt;&gt;"",Comprehensive!K114&lt;&gt;""),1,0)+IF(AND(Comprehensive!L114&lt;&gt;"",Comprehensive!M114&lt;&gt;"",Comprehensive!N114&lt;&gt;""),1,0)+IF(AND(Comprehensive!O114&lt;&gt;"",Comprehensive!P114&lt;&gt;"",Comprehensive!Q114&lt;&gt;""),1,0)+IF(AND(Comprehensive!R114&lt;&gt;"",Comprehensive!S114&lt;&gt;"",Comprehensive!T114&lt;&gt;""),1,0)+IF(AND(Comprehensive!U114&lt;&gt;"",Comprehensive!V114&lt;&gt;"",Comprehensive!W114&lt;&gt;""),1,0)+IF(AND(Comprehensive!X114&lt;&gt;"",Comprehensive!Y114&lt;&gt;"",Comprehensive!Z114&lt;&gt;""),1,0)+IF(AND(Comprehensive!AA114&lt;&gt;"",Comprehensive!AB114&lt;&gt;"",Comprehensive!AC114&lt;&gt;""),1,0)+IF(AND(Comprehensive!AD114&lt;&gt;"",Comprehensive!AE114&lt;&gt;"",Comprehensive!AF114&lt;&gt;""),1,0)+IF(AND(Comprehensive!AG114&lt;&gt;"",Comprehensive!AH114&lt;&gt;"",Comprehensive!AI114&lt;&gt;""),1,0)+IF(AND(Comprehensive!AJ114&lt;&gt;"",Comprehensive!AK114&lt;&gt;"",Comprehensive!AL114&lt;&gt;""),1,0)+IF(AND(Comprehensive!AM114&lt;&gt;"",Comprehensive!AN114&lt;&gt;"",Comprehensive!AO114&lt;&gt;""),1,0)</f>
        <v>0</v>
      </c>
      <c r="B114" s="60">
        <f>COUNTA(Comprehensive!F114:AO114)</f>
        <v>0</v>
      </c>
      <c r="C114" s="61" t="str">
        <f t="shared" si="10"/>
        <v>OK</v>
      </c>
      <c r="G114" s="49">
        <f>IF(AND(TPL!F114&lt;&gt;"",TPL!U114&lt;&gt;""),1,0)+IF(AND(TPL!G114&lt;&gt;"",TPL!V114&lt;&gt;""),1,0)+IF(AND(TPL!H114&lt;&gt;"",TPL!W114&lt;&gt;""),1,0)+IF(AND(TPL!I114&lt;&gt;"",TPL!X114&lt;&gt;""),1,0)+IF(AND(TPL!J114&lt;&gt;"",TPL!Y114&lt;&gt;""),1,0)+IF(AND(TPL!K114&lt;&gt;"",TPL!Z114&lt;&gt;""),1,0)+IF(AND(TPL!L114&lt;&gt;"",TPL!AA114&lt;&gt;""),1,0)+IF(AND(TPL!M114&lt;&gt;"",TPL!AB114&lt;&gt;""),1,0)+IF(AND(TPL!N114&lt;&gt;"",TPL!AC114&lt;&gt;""),1,0)+IF(AND(TPL!O114&lt;&gt;"",TPL!AD114&lt;&gt;""),1,0)+IF(AND(TPL!P114&lt;&gt;"",TPL!AE114&lt;&gt;""),1,0)+IF(AND(TPL!Q114&lt;&gt;"",TPL!AF114&lt;&gt;""),1,0)</f>
        <v>0</v>
      </c>
      <c r="H114" s="65">
        <f>COUNTA(TPL!F114:Q114)+COUNTA(TPL!U114:AF114)</f>
        <v>0</v>
      </c>
      <c r="I114" s="51" t="str">
        <f t="shared" si="9"/>
        <v>OK</v>
      </c>
      <c r="L114" s="73">
        <f>Comprehensive!$G$114-Comprehensive!$F$114</f>
        <v>0</v>
      </c>
      <c r="M114" s="73">
        <f>Comprehensive!$J$114-Comprehensive!$I$114</f>
        <v>0</v>
      </c>
      <c r="N114" s="73">
        <f>Comprehensive!$M$114-Comprehensive!$L$114</f>
        <v>0</v>
      </c>
      <c r="O114" s="73">
        <f>Comprehensive!$P$114-Comprehensive!$O$114</f>
        <v>0</v>
      </c>
      <c r="P114" s="73">
        <f>Comprehensive!$S$114-Comprehensive!$R$114</f>
        <v>0</v>
      </c>
      <c r="Q114" s="73">
        <f>Comprehensive!$V$114-Comprehensive!$U$114</f>
        <v>0</v>
      </c>
      <c r="R114" s="73">
        <f>Comprehensive!$Y$114-Comprehensive!$X$114</f>
        <v>0</v>
      </c>
      <c r="S114" s="73">
        <f>Comprehensive!$AB$114-Comprehensive!$AA$114</f>
        <v>0</v>
      </c>
      <c r="T114" s="73">
        <f>Comprehensive!$AE$114-Comprehensive!$AD$114</f>
        <v>0</v>
      </c>
      <c r="U114" s="73">
        <f>Comprehensive!$AH$114-Comprehensive!$AG$114</f>
        <v>0</v>
      </c>
      <c r="V114" s="73">
        <f>Comprehensive!$AK$114-Comprehensive!$AJ$114</f>
        <v>0</v>
      </c>
      <c r="W114" s="73">
        <f>Comprehensive!$AN$114-Comprehensive!$AM$114</f>
        <v>0</v>
      </c>
      <c r="Z114" s="73" t="e">
        <f>Comprehensive!$G$114/Comprehensive!$F$114</f>
        <v>#DIV/0!</v>
      </c>
      <c r="AA114" s="73" t="e">
        <f>Comprehensive!$J$114/Comprehensive!$I$114</f>
        <v>#DIV/0!</v>
      </c>
      <c r="AB114" s="73" t="e">
        <f>Comprehensive!$M$114/Comprehensive!$L$114</f>
        <v>#DIV/0!</v>
      </c>
      <c r="AC114" s="73" t="e">
        <f>Comprehensive!$P$114/Comprehensive!$O$114</f>
        <v>#DIV/0!</v>
      </c>
      <c r="AD114" s="73" t="e">
        <f>Comprehensive!$S$114/Comprehensive!$R$114</f>
        <v>#DIV/0!</v>
      </c>
      <c r="AE114" s="73" t="e">
        <f>Comprehensive!$V$114/Comprehensive!$U$114</f>
        <v>#DIV/0!</v>
      </c>
      <c r="AF114" s="73" t="e">
        <f>Comprehensive!$Y$114/Comprehensive!$X$114</f>
        <v>#DIV/0!</v>
      </c>
      <c r="AG114" s="73" t="e">
        <f>Comprehensive!$AB$114/Comprehensive!$AA$114</f>
        <v>#DIV/0!</v>
      </c>
      <c r="AH114" s="73" t="e">
        <f>Comprehensive!$AE$114/Comprehensive!$AD$114</f>
        <v>#DIV/0!</v>
      </c>
      <c r="AI114" s="73" t="e">
        <f>Comprehensive!$AH$114/Comprehensive!$AG$114</f>
        <v>#DIV/0!</v>
      </c>
      <c r="AJ114" s="73" t="e">
        <f>Comprehensive!$AK$114/Comprehensive!$AJ$114</f>
        <v>#DIV/0!</v>
      </c>
      <c r="AK114" s="73" t="e">
        <f>Comprehensive!$AN$114/Comprehensive!$AM$114</f>
        <v>#DIV/0!</v>
      </c>
    </row>
    <row r="115" spans="1:37" x14ac:dyDescent="0.25">
      <c r="A115" s="59">
        <f>IF(AND(Comprehensive!F115&lt;&gt;"",Comprehensive!G115&lt;&gt;"",Comprehensive!H115&lt;&gt;""),1,0)+IF(AND(Comprehensive!I115&lt;&gt;"",Comprehensive!J115&lt;&gt;"",Comprehensive!K115&lt;&gt;""),1,0)+IF(AND(Comprehensive!L115&lt;&gt;"",Comprehensive!M115&lt;&gt;"",Comprehensive!N115&lt;&gt;""),1,0)+IF(AND(Comprehensive!O115&lt;&gt;"",Comprehensive!P115&lt;&gt;"",Comprehensive!Q115&lt;&gt;""),1,0)+IF(AND(Comprehensive!R115&lt;&gt;"",Comprehensive!S115&lt;&gt;"",Comprehensive!T115&lt;&gt;""),1,0)+IF(AND(Comprehensive!U115&lt;&gt;"",Comprehensive!V115&lt;&gt;"",Comprehensive!W115&lt;&gt;""),1,0)+IF(AND(Comprehensive!X115&lt;&gt;"",Comprehensive!Y115&lt;&gt;"",Comprehensive!Z115&lt;&gt;""),1,0)+IF(AND(Comprehensive!AA115&lt;&gt;"",Comprehensive!AB115&lt;&gt;"",Comprehensive!AC115&lt;&gt;""),1,0)+IF(AND(Comprehensive!AD115&lt;&gt;"",Comprehensive!AE115&lt;&gt;"",Comprehensive!AF115&lt;&gt;""),1,0)+IF(AND(Comprehensive!AG115&lt;&gt;"",Comprehensive!AH115&lt;&gt;"",Comprehensive!AI115&lt;&gt;""),1,0)+IF(AND(Comprehensive!AJ115&lt;&gt;"",Comprehensive!AK115&lt;&gt;"",Comprehensive!AL115&lt;&gt;""),1,0)+IF(AND(Comprehensive!AM115&lt;&gt;"",Comprehensive!AN115&lt;&gt;"",Comprehensive!AO115&lt;&gt;""),1,0)</f>
        <v>0</v>
      </c>
      <c r="B115" s="60">
        <f>COUNTA(Comprehensive!F115:AO115)</f>
        <v>0</v>
      </c>
      <c r="C115" s="61" t="str">
        <f t="shared" si="10"/>
        <v>OK</v>
      </c>
      <c r="G115" s="49">
        <f>IF(AND(TPL!F115&lt;&gt;"",TPL!U115&lt;&gt;""),1,0)+IF(AND(TPL!G115&lt;&gt;"",TPL!V115&lt;&gt;""),1,0)+IF(AND(TPL!H115&lt;&gt;"",TPL!W115&lt;&gt;""),1,0)+IF(AND(TPL!I115&lt;&gt;"",TPL!X115&lt;&gt;""),1,0)+IF(AND(TPL!J115&lt;&gt;"",TPL!Y115&lt;&gt;""),1,0)+IF(AND(TPL!K115&lt;&gt;"",TPL!Z115&lt;&gt;""),1,0)+IF(AND(TPL!L115&lt;&gt;"",TPL!AA115&lt;&gt;""),1,0)+IF(AND(TPL!M115&lt;&gt;"",TPL!AB115&lt;&gt;""),1,0)+IF(AND(TPL!N115&lt;&gt;"",TPL!AC115&lt;&gt;""),1,0)+IF(AND(TPL!O115&lt;&gt;"",TPL!AD115&lt;&gt;""),1,0)+IF(AND(TPL!P115&lt;&gt;"",TPL!AE115&lt;&gt;""),1,0)+IF(AND(TPL!Q115&lt;&gt;"",TPL!AF115&lt;&gt;""),1,0)</f>
        <v>0</v>
      </c>
      <c r="H115" s="65">
        <f>COUNTA(TPL!F115:Q115)+COUNTA(TPL!U115:AF115)</f>
        <v>0</v>
      </c>
      <c r="I115" s="51" t="str">
        <f t="shared" si="9"/>
        <v>OK</v>
      </c>
      <c r="L115" s="73">
        <f>Comprehensive!$G$115-Comprehensive!$F$115</f>
        <v>0</v>
      </c>
      <c r="M115" s="73">
        <f>Comprehensive!$J$115-Comprehensive!$I$115</f>
        <v>0</v>
      </c>
      <c r="N115" s="73">
        <f>Comprehensive!$M$115-Comprehensive!$L$115</f>
        <v>0</v>
      </c>
      <c r="O115" s="73">
        <f>Comprehensive!$P$115-Comprehensive!$O$115</f>
        <v>0</v>
      </c>
      <c r="P115" s="73">
        <f>Comprehensive!$S$115-Comprehensive!$R$115</f>
        <v>0</v>
      </c>
      <c r="Q115" s="73">
        <f>Comprehensive!$V$115-Comprehensive!$U$115</f>
        <v>0</v>
      </c>
      <c r="R115" s="73">
        <f>Comprehensive!$Y$115-Comprehensive!$X$115</f>
        <v>0</v>
      </c>
      <c r="S115" s="73">
        <f>Comprehensive!$AB$115-Comprehensive!$AA$115</f>
        <v>0</v>
      </c>
      <c r="T115" s="73">
        <f>Comprehensive!$AE$115-Comprehensive!$AD$115</f>
        <v>0</v>
      </c>
      <c r="U115" s="73">
        <f>Comprehensive!$AH$115-Comprehensive!$AG$115</f>
        <v>0</v>
      </c>
      <c r="V115" s="73">
        <f>Comprehensive!$AK$115-Comprehensive!$AJ$115</f>
        <v>0</v>
      </c>
      <c r="W115" s="73">
        <f>Comprehensive!$AN$115-Comprehensive!$AM$115</f>
        <v>0</v>
      </c>
      <c r="Z115" s="73" t="e">
        <f>Comprehensive!$G$115/Comprehensive!$F$115</f>
        <v>#DIV/0!</v>
      </c>
      <c r="AA115" s="73" t="e">
        <f>Comprehensive!$J$115/Comprehensive!$I$115</f>
        <v>#DIV/0!</v>
      </c>
      <c r="AB115" s="73" t="e">
        <f>Comprehensive!$M$115/Comprehensive!$L$115</f>
        <v>#DIV/0!</v>
      </c>
      <c r="AC115" s="73" t="e">
        <f>Comprehensive!$P$115/Comprehensive!$O$115</f>
        <v>#DIV/0!</v>
      </c>
      <c r="AD115" s="73" t="e">
        <f>Comprehensive!$S$115/Comprehensive!$R$115</f>
        <v>#DIV/0!</v>
      </c>
      <c r="AE115" s="73" t="e">
        <f>Comprehensive!$V$115/Comprehensive!$U$115</f>
        <v>#DIV/0!</v>
      </c>
      <c r="AF115" s="73" t="e">
        <f>Comprehensive!$Y$115/Comprehensive!$X$115</f>
        <v>#DIV/0!</v>
      </c>
      <c r="AG115" s="73" t="e">
        <f>Comprehensive!$AB$115/Comprehensive!$AA$115</f>
        <v>#DIV/0!</v>
      </c>
      <c r="AH115" s="73" t="e">
        <f>Comprehensive!$AE$115/Comprehensive!$AD$115</f>
        <v>#DIV/0!</v>
      </c>
      <c r="AI115" s="73" t="e">
        <f>Comprehensive!$AH$115/Comprehensive!$AG$115</f>
        <v>#DIV/0!</v>
      </c>
      <c r="AJ115" s="73" t="e">
        <f>Comprehensive!$AK$115/Comprehensive!$AJ$115</f>
        <v>#DIV/0!</v>
      </c>
      <c r="AK115" s="73" t="e">
        <f>Comprehensive!$AN$115/Comprehensive!$AM$115</f>
        <v>#DIV/0!</v>
      </c>
    </row>
    <row r="116" spans="1:37" x14ac:dyDescent="0.25">
      <c r="A116" s="59">
        <f>IF(AND(Comprehensive!F116&lt;&gt;"",Comprehensive!G116&lt;&gt;"",Comprehensive!H116&lt;&gt;""),1,0)+IF(AND(Comprehensive!I116&lt;&gt;"",Comprehensive!J116&lt;&gt;"",Comprehensive!K116&lt;&gt;""),1,0)+IF(AND(Comprehensive!L116&lt;&gt;"",Comprehensive!M116&lt;&gt;"",Comprehensive!N116&lt;&gt;""),1,0)+IF(AND(Comprehensive!O116&lt;&gt;"",Comprehensive!P116&lt;&gt;"",Comprehensive!Q116&lt;&gt;""),1,0)+IF(AND(Comprehensive!R116&lt;&gt;"",Comprehensive!S116&lt;&gt;"",Comprehensive!T116&lt;&gt;""),1,0)+IF(AND(Comprehensive!U116&lt;&gt;"",Comprehensive!V116&lt;&gt;"",Comprehensive!W116&lt;&gt;""),1,0)+IF(AND(Comprehensive!X116&lt;&gt;"",Comprehensive!Y116&lt;&gt;"",Comprehensive!Z116&lt;&gt;""),1,0)+IF(AND(Comprehensive!AA116&lt;&gt;"",Comprehensive!AB116&lt;&gt;"",Comprehensive!AC116&lt;&gt;""),1,0)+IF(AND(Comprehensive!AD116&lt;&gt;"",Comprehensive!AE116&lt;&gt;"",Comprehensive!AF116&lt;&gt;""),1,0)+IF(AND(Comprehensive!AG116&lt;&gt;"",Comprehensive!AH116&lt;&gt;"",Comprehensive!AI116&lt;&gt;""),1,0)+IF(AND(Comprehensive!AJ116&lt;&gt;"",Comprehensive!AK116&lt;&gt;"",Comprehensive!AL116&lt;&gt;""),1,0)+IF(AND(Comprehensive!AM116&lt;&gt;"",Comprehensive!AN116&lt;&gt;"",Comprehensive!AO116&lt;&gt;""),1,0)</f>
        <v>0</v>
      </c>
      <c r="B116" s="60">
        <f>COUNTA(Comprehensive!F116:AO116)</f>
        <v>0</v>
      </c>
      <c r="C116" s="61" t="str">
        <f t="shared" si="10"/>
        <v>OK</v>
      </c>
      <c r="G116" s="49">
        <f>IF(AND(TPL!F116&lt;&gt;"",TPL!U116&lt;&gt;""),1,0)+IF(AND(TPL!G116&lt;&gt;"",TPL!V116&lt;&gt;""),1,0)+IF(AND(TPL!H116&lt;&gt;"",TPL!W116&lt;&gt;""),1,0)+IF(AND(TPL!I116&lt;&gt;"",TPL!X116&lt;&gt;""),1,0)+IF(AND(TPL!J116&lt;&gt;"",TPL!Y116&lt;&gt;""),1,0)+IF(AND(TPL!K116&lt;&gt;"",TPL!Z116&lt;&gt;""),1,0)+IF(AND(TPL!L116&lt;&gt;"",TPL!AA116&lt;&gt;""),1,0)+IF(AND(TPL!M116&lt;&gt;"",TPL!AB116&lt;&gt;""),1,0)+IF(AND(TPL!N116&lt;&gt;"",TPL!AC116&lt;&gt;""),1,0)+IF(AND(TPL!O116&lt;&gt;"",TPL!AD116&lt;&gt;""),1,0)+IF(AND(TPL!P116&lt;&gt;"",TPL!AE116&lt;&gt;""),1,0)+IF(AND(TPL!Q116&lt;&gt;"",TPL!AF116&lt;&gt;""),1,0)</f>
        <v>0</v>
      </c>
      <c r="H116" s="65">
        <f>COUNTA(TPL!F116:Q116)+COUNTA(TPL!U116:AF116)</f>
        <v>0</v>
      </c>
      <c r="I116" s="51" t="str">
        <f t="shared" si="9"/>
        <v>OK</v>
      </c>
      <c r="L116" s="73">
        <f>Comprehensive!$G$116-Comprehensive!$F$116</f>
        <v>0</v>
      </c>
      <c r="M116" s="73">
        <f>Comprehensive!$J$116-Comprehensive!$I$116</f>
        <v>0</v>
      </c>
      <c r="N116" s="73">
        <f>Comprehensive!$M$116-Comprehensive!$L$116</f>
        <v>0</v>
      </c>
      <c r="O116" s="73">
        <f>Comprehensive!$P$116-Comprehensive!$O$116</f>
        <v>0</v>
      </c>
      <c r="P116" s="73">
        <f>Comprehensive!$S$116-Comprehensive!$R$116</f>
        <v>0</v>
      </c>
      <c r="Q116" s="73">
        <f>Comprehensive!$V$116-Comprehensive!$U$116</f>
        <v>0</v>
      </c>
      <c r="R116" s="73">
        <f>Comprehensive!$Y$116-Comprehensive!$X$116</f>
        <v>0</v>
      </c>
      <c r="S116" s="73">
        <f>Comprehensive!$AB$116-Comprehensive!$AA$116</f>
        <v>0</v>
      </c>
      <c r="T116" s="73">
        <f>Comprehensive!$AE$116-Comprehensive!$AD$116</f>
        <v>0</v>
      </c>
      <c r="U116" s="73">
        <f>Comprehensive!$AH$116-Comprehensive!$AG$116</f>
        <v>0</v>
      </c>
      <c r="V116" s="73">
        <f>Comprehensive!$AK$116-Comprehensive!$AJ$116</f>
        <v>0</v>
      </c>
      <c r="W116" s="73">
        <f>Comprehensive!$AN$116-Comprehensive!$AM$116</f>
        <v>0</v>
      </c>
      <c r="Z116" s="73" t="e">
        <f>Comprehensive!$G$116/Comprehensive!$F$116</f>
        <v>#DIV/0!</v>
      </c>
      <c r="AA116" s="73" t="e">
        <f>Comprehensive!$J$116/Comprehensive!$I$116</f>
        <v>#DIV/0!</v>
      </c>
      <c r="AB116" s="73" t="e">
        <f>Comprehensive!$M$116/Comprehensive!$L$116</f>
        <v>#DIV/0!</v>
      </c>
      <c r="AC116" s="73" t="e">
        <f>Comprehensive!$P$116/Comprehensive!$O$116</f>
        <v>#DIV/0!</v>
      </c>
      <c r="AD116" s="73" t="e">
        <f>Comprehensive!$S$116/Comprehensive!$R$116</f>
        <v>#DIV/0!</v>
      </c>
      <c r="AE116" s="73" t="e">
        <f>Comprehensive!$V$116/Comprehensive!$U$116</f>
        <v>#DIV/0!</v>
      </c>
      <c r="AF116" s="73" t="e">
        <f>Comprehensive!$Y$116/Comprehensive!$X$116</f>
        <v>#DIV/0!</v>
      </c>
      <c r="AG116" s="73" t="e">
        <f>Comprehensive!$AB$116/Comprehensive!$AA$116</f>
        <v>#DIV/0!</v>
      </c>
      <c r="AH116" s="73" t="e">
        <f>Comprehensive!$AE$116/Comprehensive!$AD$116</f>
        <v>#DIV/0!</v>
      </c>
      <c r="AI116" s="73" t="e">
        <f>Comprehensive!$AH$116/Comprehensive!$AG$116</f>
        <v>#DIV/0!</v>
      </c>
      <c r="AJ116" s="73" t="e">
        <f>Comprehensive!$AK$116/Comprehensive!$AJ$116</f>
        <v>#DIV/0!</v>
      </c>
      <c r="AK116" s="73" t="e">
        <f>Comprehensive!$AN$116/Comprehensive!$AM$116</f>
        <v>#DIV/0!</v>
      </c>
    </row>
    <row r="117" spans="1:37" x14ac:dyDescent="0.25">
      <c r="A117" s="59">
        <f>IF(AND(Comprehensive!F117&lt;&gt;"",Comprehensive!G117&lt;&gt;"",Comprehensive!H117&lt;&gt;""),1,0)+IF(AND(Comprehensive!I117&lt;&gt;"",Comprehensive!J117&lt;&gt;"",Comprehensive!K117&lt;&gt;""),1,0)+IF(AND(Comprehensive!L117&lt;&gt;"",Comprehensive!M117&lt;&gt;"",Comprehensive!N117&lt;&gt;""),1,0)+IF(AND(Comprehensive!O117&lt;&gt;"",Comprehensive!P117&lt;&gt;"",Comprehensive!Q117&lt;&gt;""),1,0)+IF(AND(Comprehensive!R117&lt;&gt;"",Comprehensive!S117&lt;&gt;"",Comprehensive!T117&lt;&gt;""),1,0)+IF(AND(Comprehensive!U117&lt;&gt;"",Comprehensive!V117&lt;&gt;"",Comprehensive!W117&lt;&gt;""),1,0)+IF(AND(Comprehensive!X117&lt;&gt;"",Comprehensive!Y117&lt;&gt;"",Comprehensive!Z117&lt;&gt;""),1,0)+IF(AND(Comprehensive!AA117&lt;&gt;"",Comprehensive!AB117&lt;&gt;"",Comprehensive!AC117&lt;&gt;""),1,0)+IF(AND(Comprehensive!AD117&lt;&gt;"",Comprehensive!AE117&lt;&gt;"",Comprehensive!AF117&lt;&gt;""),1,0)+IF(AND(Comprehensive!AG117&lt;&gt;"",Comprehensive!AH117&lt;&gt;"",Comprehensive!AI117&lt;&gt;""),1,0)+IF(AND(Comprehensive!AJ117&lt;&gt;"",Comprehensive!AK117&lt;&gt;"",Comprehensive!AL117&lt;&gt;""),1,0)+IF(AND(Comprehensive!AM117&lt;&gt;"",Comprehensive!AN117&lt;&gt;"",Comprehensive!AO117&lt;&gt;""),1,0)</f>
        <v>0</v>
      </c>
      <c r="B117" s="60">
        <f>COUNTA(Comprehensive!F117:AO117)</f>
        <v>0</v>
      </c>
      <c r="C117" s="61" t="str">
        <f t="shared" si="10"/>
        <v>OK</v>
      </c>
      <c r="G117" s="49">
        <f>IF(AND(TPL!F117&lt;&gt;"",TPL!U117&lt;&gt;""),1,0)+IF(AND(TPL!G117&lt;&gt;"",TPL!V117&lt;&gt;""),1,0)+IF(AND(TPL!H117&lt;&gt;"",TPL!W117&lt;&gt;""),1,0)+IF(AND(TPL!I117&lt;&gt;"",TPL!X117&lt;&gt;""),1,0)+IF(AND(TPL!J117&lt;&gt;"",TPL!Y117&lt;&gt;""),1,0)+IF(AND(TPL!K117&lt;&gt;"",TPL!Z117&lt;&gt;""),1,0)+IF(AND(TPL!L117&lt;&gt;"",TPL!AA117&lt;&gt;""),1,0)+IF(AND(TPL!M117&lt;&gt;"",TPL!AB117&lt;&gt;""),1,0)+IF(AND(TPL!N117&lt;&gt;"",TPL!AC117&lt;&gt;""),1,0)+IF(AND(TPL!O117&lt;&gt;"",TPL!AD117&lt;&gt;""),1,0)+IF(AND(TPL!P117&lt;&gt;"",TPL!AE117&lt;&gt;""),1,0)+IF(AND(TPL!Q117&lt;&gt;"",TPL!AF117&lt;&gt;""),1,0)</f>
        <v>0</v>
      </c>
      <c r="H117" s="65">
        <f>COUNTA(TPL!F117:Q117)+COUNTA(TPL!U117:AF117)</f>
        <v>0</v>
      </c>
      <c r="I117" s="51" t="str">
        <f t="shared" si="9"/>
        <v>OK</v>
      </c>
      <c r="L117" s="73">
        <f>Comprehensive!$G$117-Comprehensive!$F$117</f>
        <v>0</v>
      </c>
      <c r="M117" s="73">
        <f>Comprehensive!$J$117-Comprehensive!$I$117</f>
        <v>0</v>
      </c>
      <c r="N117" s="73">
        <f>Comprehensive!$M$117-Comprehensive!$L$117</f>
        <v>0</v>
      </c>
      <c r="O117" s="73">
        <f>Comprehensive!$P$117-Comprehensive!$O$117</f>
        <v>0</v>
      </c>
      <c r="P117" s="73">
        <f>Comprehensive!$S$117-Comprehensive!$R$117</f>
        <v>0</v>
      </c>
      <c r="Q117" s="73">
        <f>Comprehensive!$V$117-Comprehensive!$U$117</f>
        <v>0</v>
      </c>
      <c r="R117" s="73">
        <f>Comprehensive!$Y$117-Comprehensive!$X$117</f>
        <v>0</v>
      </c>
      <c r="S117" s="73">
        <f>Comprehensive!$AB$117-Comprehensive!$AA$117</f>
        <v>0</v>
      </c>
      <c r="T117" s="73">
        <f>Comprehensive!$AE$117-Comprehensive!$AD$117</f>
        <v>0</v>
      </c>
      <c r="U117" s="73">
        <f>Comprehensive!$AH$117-Comprehensive!$AG$117</f>
        <v>0</v>
      </c>
      <c r="V117" s="73">
        <f>Comprehensive!$AK$117-Comprehensive!$AJ$117</f>
        <v>0</v>
      </c>
      <c r="W117" s="73">
        <f>Comprehensive!$AN$117-Comprehensive!$AM$117</f>
        <v>0</v>
      </c>
      <c r="Z117" s="73" t="e">
        <f>Comprehensive!$G$117/Comprehensive!$F$117</f>
        <v>#DIV/0!</v>
      </c>
      <c r="AA117" s="73" t="e">
        <f>Comprehensive!$J$117/Comprehensive!$I$117</f>
        <v>#DIV/0!</v>
      </c>
      <c r="AB117" s="73" t="e">
        <f>Comprehensive!$M$117/Comprehensive!$L$117</f>
        <v>#DIV/0!</v>
      </c>
      <c r="AC117" s="73" t="e">
        <f>Comprehensive!$P$117/Comprehensive!$O$117</f>
        <v>#DIV/0!</v>
      </c>
      <c r="AD117" s="73" t="e">
        <f>Comprehensive!$S$117/Comprehensive!$R$117</f>
        <v>#DIV/0!</v>
      </c>
      <c r="AE117" s="73" t="e">
        <f>Comprehensive!$V$117/Comprehensive!$U$117</f>
        <v>#DIV/0!</v>
      </c>
      <c r="AF117" s="73" t="e">
        <f>Comprehensive!$Y$117/Comprehensive!$X$117</f>
        <v>#DIV/0!</v>
      </c>
      <c r="AG117" s="73" t="e">
        <f>Comprehensive!$AB$117/Comprehensive!$AA$117</f>
        <v>#DIV/0!</v>
      </c>
      <c r="AH117" s="73" t="e">
        <f>Comprehensive!$AE$117/Comprehensive!$AD$117</f>
        <v>#DIV/0!</v>
      </c>
      <c r="AI117" s="73" t="e">
        <f>Comprehensive!$AH$117/Comprehensive!$AG$117</f>
        <v>#DIV/0!</v>
      </c>
      <c r="AJ117" s="73" t="e">
        <f>Comprehensive!$AK$117/Comprehensive!$AJ$117</f>
        <v>#DIV/0!</v>
      </c>
      <c r="AK117" s="73" t="e">
        <f>Comprehensive!$AN$117/Comprehensive!$AM$117</f>
        <v>#DIV/0!</v>
      </c>
    </row>
    <row r="118" spans="1:37" x14ac:dyDescent="0.25">
      <c r="A118" s="59">
        <f>IF(AND(Comprehensive!F118&lt;&gt;"",Comprehensive!G118&lt;&gt;"",Comprehensive!H118&lt;&gt;""),1,0)+IF(AND(Comprehensive!I118&lt;&gt;"",Comprehensive!J118&lt;&gt;"",Comprehensive!K118&lt;&gt;""),1,0)+IF(AND(Comprehensive!L118&lt;&gt;"",Comprehensive!M118&lt;&gt;"",Comprehensive!N118&lt;&gt;""),1,0)+IF(AND(Comprehensive!O118&lt;&gt;"",Comprehensive!P118&lt;&gt;"",Comprehensive!Q118&lt;&gt;""),1,0)+IF(AND(Comprehensive!R118&lt;&gt;"",Comprehensive!S118&lt;&gt;"",Comprehensive!T118&lt;&gt;""),1,0)+IF(AND(Comprehensive!U118&lt;&gt;"",Comprehensive!V118&lt;&gt;"",Comprehensive!W118&lt;&gt;""),1,0)+IF(AND(Comprehensive!X118&lt;&gt;"",Comprehensive!Y118&lt;&gt;"",Comprehensive!Z118&lt;&gt;""),1,0)+IF(AND(Comprehensive!AA118&lt;&gt;"",Comprehensive!AB118&lt;&gt;"",Comprehensive!AC118&lt;&gt;""),1,0)+IF(AND(Comprehensive!AD118&lt;&gt;"",Comprehensive!AE118&lt;&gt;"",Comprehensive!AF118&lt;&gt;""),1,0)+IF(AND(Comprehensive!AG118&lt;&gt;"",Comprehensive!AH118&lt;&gt;"",Comprehensive!AI118&lt;&gt;""),1,0)+IF(AND(Comprehensive!AJ118&lt;&gt;"",Comprehensive!AK118&lt;&gt;"",Comprehensive!AL118&lt;&gt;""),1,0)+IF(AND(Comprehensive!AM118&lt;&gt;"",Comprehensive!AN118&lt;&gt;"",Comprehensive!AO118&lt;&gt;""),1,0)</f>
        <v>0</v>
      </c>
      <c r="B118" s="60">
        <f>COUNTA(Comprehensive!F118:AO118)</f>
        <v>0</v>
      </c>
      <c r="C118" s="61" t="str">
        <f t="shared" si="10"/>
        <v>OK</v>
      </c>
      <c r="G118" s="49">
        <f>IF(AND(TPL!F118&lt;&gt;"",TPL!U118&lt;&gt;""),1,0)+IF(AND(TPL!G118&lt;&gt;"",TPL!V118&lt;&gt;""),1,0)+IF(AND(TPL!H118&lt;&gt;"",TPL!W118&lt;&gt;""),1,0)+IF(AND(TPL!I118&lt;&gt;"",TPL!X118&lt;&gt;""),1,0)+IF(AND(TPL!J118&lt;&gt;"",TPL!Y118&lt;&gt;""),1,0)+IF(AND(TPL!K118&lt;&gt;"",TPL!Z118&lt;&gt;""),1,0)+IF(AND(TPL!L118&lt;&gt;"",TPL!AA118&lt;&gt;""),1,0)+IF(AND(TPL!M118&lt;&gt;"",TPL!AB118&lt;&gt;""),1,0)+IF(AND(TPL!N118&lt;&gt;"",TPL!AC118&lt;&gt;""),1,0)+IF(AND(TPL!O118&lt;&gt;"",TPL!AD118&lt;&gt;""),1,0)+IF(AND(TPL!P118&lt;&gt;"",TPL!AE118&lt;&gt;""),1,0)+IF(AND(TPL!Q118&lt;&gt;"",TPL!AF118&lt;&gt;""),1,0)</f>
        <v>0</v>
      </c>
      <c r="H118" s="65">
        <f>COUNTA(TPL!F118:Q118)+COUNTA(TPL!U118:AF118)</f>
        <v>0</v>
      </c>
      <c r="I118" s="51" t="str">
        <f t="shared" si="9"/>
        <v>OK</v>
      </c>
      <c r="L118" s="73">
        <f>Comprehensive!$G$118-Comprehensive!$F$118</f>
        <v>0</v>
      </c>
      <c r="M118" s="73">
        <f>Comprehensive!$J$118-Comprehensive!$I$118</f>
        <v>0</v>
      </c>
      <c r="N118" s="73">
        <f>Comprehensive!$M$118-Comprehensive!$L$118</f>
        <v>0</v>
      </c>
      <c r="O118" s="73">
        <f>Comprehensive!$P$118-Comprehensive!$O$118</f>
        <v>0</v>
      </c>
      <c r="P118" s="73">
        <f>Comprehensive!$S$118-Comprehensive!$R$118</f>
        <v>0</v>
      </c>
      <c r="Q118" s="73">
        <f>Comprehensive!$V$118-Comprehensive!$U$118</f>
        <v>0</v>
      </c>
      <c r="R118" s="73">
        <f>Comprehensive!$Y$118-Comprehensive!$X$118</f>
        <v>0</v>
      </c>
      <c r="S118" s="73">
        <f>Comprehensive!$AB$118-Comprehensive!$AA$118</f>
        <v>0</v>
      </c>
      <c r="T118" s="73">
        <f>Comprehensive!$AE$118-Comprehensive!$AD$118</f>
        <v>0</v>
      </c>
      <c r="U118" s="73">
        <f>Comprehensive!$AH$118-Comprehensive!$AG$118</f>
        <v>0</v>
      </c>
      <c r="V118" s="73">
        <f>Comprehensive!$AK$118-Comprehensive!$AJ$118</f>
        <v>0</v>
      </c>
      <c r="W118" s="73">
        <f>Comprehensive!$AN$118-Comprehensive!$AM$118</f>
        <v>0</v>
      </c>
      <c r="Z118" s="73" t="e">
        <f>Comprehensive!$G$118/Comprehensive!$F$118</f>
        <v>#DIV/0!</v>
      </c>
      <c r="AA118" s="73" t="e">
        <f>Comprehensive!$J$118/Comprehensive!$I$118</f>
        <v>#DIV/0!</v>
      </c>
      <c r="AB118" s="73" t="e">
        <f>Comprehensive!$M$118/Comprehensive!$L$118</f>
        <v>#DIV/0!</v>
      </c>
      <c r="AC118" s="73" t="e">
        <f>Comprehensive!$P$118/Comprehensive!$O$118</f>
        <v>#DIV/0!</v>
      </c>
      <c r="AD118" s="73" t="e">
        <f>Comprehensive!$S$118/Comprehensive!$R$118</f>
        <v>#DIV/0!</v>
      </c>
      <c r="AE118" s="73" t="e">
        <f>Comprehensive!$V$118/Comprehensive!$U$118</f>
        <v>#DIV/0!</v>
      </c>
      <c r="AF118" s="73" t="e">
        <f>Comprehensive!$Y$118/Comprehensive!$X$118</f>
        <v>#DIV/0!</v>
      </c>
      <c r="AG118" s="73" t="e">
        <f>Comprehensive!$AB$118/Comprehensive!$AA$118</f>
        <v>#DIV/0!</v>
      </c>
      <c r="AH118" s="73" t="e">
        <f>Comprehensive!$AE$118/Comprehensive!$AD$118</f>
        <v>#DIV/0!</v>
      </c>
      <c r="AI118" s="73" t="e">
        <f>Comprehensive!$AH$118/Comprehensive!$AG$118</f>
        <v>#DIV/0!</v>
      </c>
      <c r="AJ118" s="73" t="e">
        <f>Comprehensive!$AK$118/Comprehensive!$AJ$118</f>
        <v>#DIV/0!</v>
      </c>
      <c r="AK118" s="73" t="e">
        <f>Comprehensive!$AN$118/Comprehensive!$AM$118</f>
        <v>#DIV/0!</v>
      </c>
    </row>
    <row r="119" spans="1:37" x14ac:dyDescent="0.25">
      <c r="A119" s="59">
        <f>IF(AND(Comprehensive!F119&lt;&gt;"",Comprehensive!G119&lt;&gt;"",Comprehensive!H119&lt;&gt;""),1,0)+IF(AND(Comprehensive!I119&lt;&gt;"",Comprehensive!J119&lt;&gt;"",Comprehensive!K119&lt;&gt;""),1,0)+IF(AND(Comprehensive!L119&lt;&gt;"",Comprehensive!M119&lt;&gt;"",Comprehensive!N119&lt;&gt;""),1,0)+IF(AND(Comprehensive!O119&lt;&gt;"",Comprehensive!P119&lt;&gt;"",Comprehensive!Q119&lt;&gt;""),1,0)+IF(AND(Comprehensive!R119&lt;&gt;"",Comprehensive!S119&lt;&gt;"",Comprehensive!T119&lt;&gt;""),1,0)+IF(AND(Comprehensive!U119&lt;&gt;"",Comprehensive!V119&lt;&gt;"",Comprehensive!W119&lt;&gt;""),1,0)+IF(AND(Comprehensive!X119&lt;&gt;"",Comprehensive!Y119&lt;&gt;"",Comprehensive!Z119&lt;&gt;""),1,0)+IF(AND(Comprehensive!AA119&lt;&gt;"",Comprehensive!AB119&lt;&gt;"",Comprehensive!AC119&lt;&gt;""),1,0)+IF(AND(Comprehensive!AD119&lt;&gt;"",Comprehensive!AE119&lt;&gt;"",Comprehensive!AF119&lt;&gt;""),1,0)+IF(AND(Comprehensive!AG119&lt;&gt;"",Comprehensive!AH119&lt;&gt;"",Comprehensive!AI119&lt;&gt;""),1,0)+IF(AND(Comprehensive!AJ119&lt;&gt;"",Comprehensive!AK119&lt;&gt;"",Comprehensive!AL119&lt;&gt;""),1,0)+IF(AND(Comprehensive!AM119&lt;&gt;"",Comprehensive!AN119&lt;&gt;"",Comprehensive!AO119&lt;&gt;""),1,0)</f>
        <v>0</v>
      </c>
      <c r="B119" s="60">
        <f>COUNTA(Comprehensive!F119:AO119)</f>
        <v>0</v>
      </c>
      <c r="C119" s="61" t="str">
        <f t="shared" si="10"/>
        <v>OK</v>
      </c>
      <c r="G119" s="49">
        <f>IF(AND(TPL!F119&lt;&gt;"",TPL!U119&lt;&gt;""),1,0)+IF(AND(TPL!G119&lt;&gt;"",TPL!V119&lt;&gt;""),1,0)+IF(AND(TPL!H119&lt;&gt;"",TPL!W119&lt;&gt;""),1,0)+IF(AND(TPL!I119&lt;&gt;"",TPL!X119&lt;&gt;""),1,0)+IF(AND(TPL!J119&lt;&gt;"",TPL!Y119&lt;&gt;""),1,0)+IF(AND(TPL!K119&lt;&gt;"",TPL!Z119&lt;&gt;""),1,0)+IF(AND(TPL!L119&lt;&gt;"",TPL!AA119&lt;&gt;""),1,0)+IF(AND(TPL!M119&lt;&gt;"",TPL!AB119&lt;&gt;""),1,0)+IF(AND(TPL!N119&lt;&gt;"",TPL!AC119&lt;&gt;""),1,0)+IF(AND(TPL!O119&lt;&gt;"",TPL!AD119&lt;&gt;""),1,0)+IF(AND(TPL!P119&lt;&gt;"",TPL!AE119&lt;&gt;""),1,0)+IF(AND(TPL!Q119&lt;&gt;"",TPL!AF119&lt;&gt;""),1,0)</f>
        <v>0</v>
      </c>
      <c r="H119" s="65">
        <f>COUNTA(TPL!F119:Q119)+COUNTA(TPL!U119:AF119)</f>
        <v>0</v>
      </c>
      <c r="I119" s="51" t="str">
        <f t="shared" si="9"/>
        <v>OK</v>
      </c>
      <c r="L119" s="73">
        <f>Comprehensive!$G$119-Comprehensive!$F$119</f>
        <v>0</v>
      </c>
      <c r="M119" s="73">
        <f>Comprehensive!$J$119-Comprehensive!$I$119</f>
        <v>0</v>
      </c>
      <c r="N119" s="73">
        <f>Comprehensive!$M$119-Comprehensive!$L$119</f>
        <v>0</v>
      </c>
      <c r="O119" s="73">
        <f>Comprehensive!$P$119-Comprehensive!$O$119</f>
        <v>0</v>
      </c>
      <c r="P119" s="73">
        <f>Comprehensive!$S$119-Comprehensive!$R$119</f>
        <v>0</v>
      </c>
      <c r="Q119" s="73">
        <f>Comprehensive!$V$119-Comprehensive!$U$119</f>
        <v>0</v>
      </c>
      <c r="R119" s="73">
        <f>Comprehensive!$Y$119-Comprehensive!$X$119</f>
        <v>0</v>
      </c>
      <c r="S119" s="73">
        <f>Comprehensive!$AB$119-Comprehensive!$AA$119</f>
        <v>0</v>
      </c>
      <c r="T119" s="73">
        <f>Comprehensive!$AE$119-Comprehensive!$AD$119</f>
        <v>0</v>
      </c>
      <c r="U119" s="73">
        <f>Comprehensive!$AH$119-Comprehensive!$AG$119</f>
        <v>0</v>
      </c>
      <c r="V119" s="73">
        <f>Comprehensive!$AK$119-Comprehensive!$AJ$119</f>
        <v>0</v>
      </c>
      <c r="W119" s="73">
        <f>Comprehensive!$AN$119-Comprehensive!$AM$119</f>
        <v>0</v>
      </c>
      <c r="Z119" s="73" t="e">
        <f>Comprehensive!$G$119/Comprehensive!$F$119</f>
        <v>#DIV/0!</v>
      </c>
      <c r="AA119" s="73" t="e">
        <f>Comprehensive!$J$119/Comprehensive!$I$119</f>
        <v>#DIV/0!</v>
      </c>
      <c r="AB119" s="73" t="e">
        <f>Comprehensive!$M$119/Comprehensive!$L$119</f>
        <v>#DIV/0!</v>
      </c>
      <c r="AC119" s="73" t="e">
        <f>Comprehensive!$P$119/Comprehensive!$O$119</f>
        <v>#DIV/0!</v>
      </c>
      <c r="AD119" s="73" t="e">
        <f>Comprehensive!$S$119/Comprehensive!$R$119</f>
        <v>#DIV/0!</v>
      </c>
      <c r="AE119" s="73" t="e">
        <f>Comprehensive!$V$119/Comprehensive!$U$119</f>
        <v>#DIV/0!</v>
      </c>
      <c r="AF119" s="73" t="e">
        <f>Comprehensive!$Y$119/Comprehensive!$X$119</f>
        <v>#DIV/0!</v>
      </c>
      <c r="AG119" s="73" t="e">
        <f>Comprehensive!$AB$119/Comprehensive!$AA$119</f>
        <v>#DIV/0!</v>
      </c>
      <c r="AH119" s="73" t="e">
        <f>Comprehensive!$AE$119/Comprehensive!$AD$119</f>
        <v>#DIV/0!</v>
      </c>
      <c r="AI119" s="73" t="e">
        <f>Comprehensive!$AH$119/Comprehensive!$AG$119</f>
        <v>#DIV/0!</v>
      </c>
      <c r="AJ119" s="73" t="e">
        <f>Comprehensive!$AK$119/Comprehensive!$AJ$119</f>
        <v>#DIV/0!</v>
      </c>
      <c r="AK119" s="73" t="e">
        <f>Comprehensive!$AN$119/Comprehensive!$AM$119</f>
        <v>#DIV/0!</v>
      </c>
    </row>
    <row r="120" spans="1:37" x14ac:dyDescent="0.25">
      <c r="A120" s="59">
        <f>IF(AND(Comprehensive!F120&lt;&gt;"",Comprehensive!G120&lt;&gt;"",Comprehensive!H120&lt;&gt;""),1,0)+IF(AND(Comprehensive!I120&lt;&gt;"",Comprehensive!J120&lt;&gt;"",Comprehensive!K120&lt;&gt;""),1,0)+IF(AND(Comprehensive!L120&lt;&gt;"",Comprehensive!M120&lt;&gt;"",Comprehensive!N120&lt;&gt;""),1,0)+IF(AND(Comprehensive!O120&lt;&gt;"",Comprehensive!P120&lt;&gt;"",Comprehensive!Q120&lt;&gt;""),1,0)+IF(AND(Comprehensive!R120&lt;&gt;"",Comprehensive!S120&lt;&gt;"",Comprehensive!T120&lt;&gt;""),1,0)+IF(AND(Comprehensive!U120&lt;&gt;"",Comprehensive!V120&lt;&gt;"",Comprehensive!W120&lt;&gt;""),1,0)+IF(AND(Comprehensive!X120&lt;&gt;"",Comprehensive!Y120&lt;&gt;"",Comprehensive!Z120&lt;&gt;""),1,0)+IF(AND(Comprehensive!AA120&lt;&gt;"",Comprehensive!AB120&lt;&gt;"",Comprehensive!AC120&lt;&gt;""),1,0)+IF(AND(Comprehensive!AD120&lt;&gt;"",Comprehensive!AE120&lt;&gt;"",Comprehensive!AF120&lt;&gt;""),1,0)+IF(AND(Comprehensive!AG120&lt;&gt;"",Comprehensive!AH120&lt;&gt;"",Comprehensive!AI120&lt;&gt;""),1,0)+IF(AND(Comprehensive!AJ120&lt;&gt;"",Comprehensive!AK120&lt;&gt;"",Comprehensive!AL120&lt;&gt;""),1,0)+IF(AND(Comprehensive!AM120&lt;&gt;"",Comprehensive!AN120&lt;&gt;"",Comprehensive!AO120&lt;&gt;""),1,0)</f>
        <v>0</v>
      </c>
      <c r="B120" s="60">
        <f>COUNTA(Comprehensive!F120:AO120)</f>
        <v>0</v>
      </c>
      <c r="C120" s="61" t="str">
        <f t="shared" si="10"/>
        <v>OK</v>
      </c>
      <c r="G120" s="49">
        <f>IF(AND(TPL!F120&lt;&gt;"",TPL!U120&lt;&gt;""),1,0)+IF(AND(TPL!G120&lt;&gt;"",TPL!V120&lt;&gt;""),1,0)+IF(AND(TPL!H120&lt;&gt;"",TPL!W120&lt;&gt;""),1,0)+IF(AND(TPL!I120&lt;&gt;"",TPL!X120&lt;&gt;""),1,0)+IF(AND(TPL!J120&lt;&gt;"",TPL!Y120&lt;&gt;""),1,0)+IF(AND(TPL!K120&lt;&gt;"",TPL!Z120&lt;&gt;""),1,0)+IF(AND(TPL!L120&lt;&gt;"",TPL!AA120&lt;&gt;""),1,0)+IF(AND(TPL!M120&lt;&gt;"",TPL!AB120&lt;&gt;""),1,0)+IF(AND(TPL!N120&lt;&gt;"",TPL!AC120&lt;&gt;""),1,0)+IF(AND(TPL!O120&lt;&gt;"",TPL!AD120&lt;&gt;""),1,0)+IF(AND(TPL!P120&lt;&gt;"",TPL!AE120&lt;&gt;""),1,0)+IF(AND(TPL!Q120&lt;&gt;"",TPL!AF120&lt;&gt;""),1,0)</f>
        <v>0</v>
      </c>
      <c r="H120" s="65">
        <f>COUNTA(TPL!F120:Q120)+COUNTA(TPL!U120:AF120)</f>
        <v>0</v>
      </c>
      <c r="I120" s="51" t="str">
        <f t="shared" si="9"/>
        <v>OK</v>
      </c>
      <c r="L120" s="73">
        <f>Comprehensive!$G$120-Comprehensive!$F$120</f>
        <v>0</v>
      </c>
      <c r="M120" s="73">
        <f>Comprehensive!$J$120-Comprehensive!$I$120</f>
        <v>0</v>
      </c>
      <c r="N120" s="73">
        <f>Comprehensive!$M$120-Comprehensive!$L$120</f>
        <v>0</v>
      </c>
      <c r="O120" s="73">
        <f>Comprehensive!$P$120-Comprehensive!$O$120</f>
        <v>0</v>
      </c>
      <c r="P120" s="73">
        <f>Comprehensive!$S$120-Comprehensive!$R$120</f>
        <v>0</v>
      </c>
      <c r="Q120" s="73">
        <f>Comprehensive!$V$120-Comprehensive!$U$120</f>
        <v>0</v>
      </c>
      <c r="R120" s="73">
        <f>Comprehensive!$Y$120-Comprehensive!$X$120</f>
        <v>0</v>
      </c>
      <c r="S120" s="73">
        <f>Comprehensive!$AB$120-Comprehensive!$AA$120</f>
        <v>0</v>
      </c>
      <c r="T120" s="73">
        <f>Comprehensive!$AE$120-Comprehensive!$AD$120</f>
        <v>0</v>
      </c>
      <c r="U120" s="73">
        <f>Comprehensive!$AH$120-Comprehensive!$AG$120</f>
        <v>0</v>
      </c>
      <c r="V120" s="73">
        <f>Comprehensive!$AK$120-Comprehensive!$AJ$120</f>
        <v>0</v>
      </c>
      <c r="W120" s="73">
        <f>Comprehensive!$AN$120-Comprehensive!$AM$120</f>
        <v>0</v>
      </c>
      <c r="Z120" s="73" t="e">
        <f>Comprehensive!$G$120/Comprehensive!$F$120</f>
        <v>#DIV/0!</v>
      </c>
      <c r="AA120" s="73" t="e">
        <f>Comprehensive!$J$120/Comprehensive!$I$120</f>
        <v>#DIV/0!</v>
      </c>
      <c r="AB120" s="73" t="e">
        <f>Comprehensive!$M$120/Comprehensive!$L$120</f>
        <v>#DIV/0!</v>
      </c>
      <c r="AC120" s="73" t="e">
        <f>Comprehensive!$P$120/Comprehensive!$O$120</f>
        <v>#DIV/0!</v>
      </c>
      <c r="AD120" s="73" t="e">
        <f>Comprehensive!$S$120/Comprehensive!$R$120</f>
        <v>#DIV/0!</v>
      </c>
      <c r="AE120" s="73" t="e">
        <f>Comprehensive!$V$120/Comprehensive!$U$120</f>
        <v>#DIV/0!</v>
      </c>
      <c r="AF120" s="73" t="e">
        <f>Comprehensive!$Y$120/Comprehensive!$X$120</f>
        <v>#DIV/0!</v>
      </c>
      <c r="AG120" s="73" t="e">
        <f>Comprehensive!$AB$120/Comprehensive!$AA$120</f>
        <v>#DIV/0!</v>
      </c>
      <c r="AH120" s="73" t="e">
        <f>Comprehensive!$AE$120/Comprehensive!$AD$120</f>
        <v>#DIV/0!</v>
      </c>
      <c r="AI120" s="73" t="e">
        <f>Comprehensive!$AH$120/Comprehensive!$AG$120</f>
        <v>#DIV/0!</v>
      </c>
      <c r="AJ120" s="73" t="e">
        <f>Comprehensive!$AK$120/Comprehensive!$AJ$120</f>
        <v>#DIV/0!</v>
      </c>
      <c r="AK120" s="73" t="e">
        <f>Comprehensive!$AN$120/Comprehensive!$AM$120</f>
        <v>#DIV/0!</v>
      </c>
    </row>
    <row r="121" spans="1:37" x14ac:dyDescent="0.25">
      <c r="G121" s="49">
        <f>IF(AND(TPL!F121&lt;&gt;"",TPL!U121&lt;&gt;""),1,0)+IF(AND(TPL!G121&lt;&gt;"",TPL!V121&lt;&gt;""),1,0)+IF(AND(TPL!H121&lt;&gt;"",TPL!W121&lt;&gt;""),1,0)+IF(AND(TPL!I121&lt;&gt;"",TPL!X121&lt;&gt;""),1,0)+IF(AND(TPL!J121&lt;&gt;"",TPL!Y121&lt;&gt;""),1,0)+IF(AND(TPL!K121&lt;&gt;"",TPL!Z121&lt;&gt;""),1,0)+IF(AND(TPL!L121&lt;&gt;"",TPL!AA121&lt;&gt;""),1,0)+IF(AND(TPL!M121&lt;&gt;"",TPL!AB121&lt;&gt;""),1,0)+IF(AND(TPL!N121&lt;&gt;"",TPL!AC121&lt;&gt;""),1,0)+IF(AND(TPL!O121&lt;&gt;"",TPL!AD121&lt;&gt;""),1,0)+IF(AND(TPL!P121&lt;&gt;"",TPL!AE121&lt;&gt;""),1,0)+IF(AND(TPL!Q121&lt;&gt;"",TPL!AF121&lt;&gt;""),1,0)</f>
        <v>0</v>
      </c>
      <c r="H121" s="65">
        <f>COUNTA(TPL!F121:Q121)+COUNTA(TPL!U121:AF121)</f>
        <v>0</v>
      </c>
      <c r="I121" s="51" t="str">
        <f t="shared" si="9"/>
        <v>OK</v>
      </c>
    </row>
    <row r="122" spans="1:37" x14ac:dyDescent="0.25">
      <c r="G122" s="49">
        <f>IF(AND(TPL!F122&lt;&gt;"",TPL!U122&lt;&gt;""),1,0)+IF(AND(TPL!G122&lt;&gt;"",TPL!V122&lt;&gt;""),1,0)+IF(AND(TPL!H122&lt;&gt;"",TPL!W122&lt;&gt;""),1,0)+IF(AND(TPL!I122&lt;&gt;"",TPL!X122&lt;&gt;""),1,0)+IF(AND(TPL!J122&lt;&gt;"",TPL!Y122&lt;&gt;""),1,0)+IF(AND(TPL!K122&lt;&gt;"",TPL!Z122&lt;&gt;""),1,0)+IF(AND(TPL!L122&lt;&gt;"",TPL!AA122&lt;&gt;""),1,0)+IF(AND(TPL!M122&lt;&gt;"",TPL!AB122&lt;&gt;""),1,0)+IF(AND(TPL!N122&lt;&gt;"",TPL!AC122&lt;&gt;""),1,0)+IF(AND(TPL!O122&lt;&gt;"",TPL!AD122&lt;&gt;""),1,0)+IF(AND(TPL!P122&lt;&gt;"",TPL!AE122&lt;&gt;""),1,0)+IF(AND(TPL!Q122&lt;&gt;"",TPL!AF122&lt;&gt;""),1,0)</f>
        <v>0</v>
      </c>
      <c r="H122" s="65">
        <f>COUNTA(TPL!F122:Q122)+COUNTA(TPL!U122:AF122)</f>
        <v>0</v>
      </c>
      <c r="I122" s="51" t="str">
        <f t="shared" si="9"/>
        <v>OK</v>
      </c>
    </row>
    <row r="123" spans="1:37" x14ac:dyDescent="0.25">
      <c r="G123" s="49">
        <f>IF(AND(TPL!F123&lt;&gt;"",TPL!U123&lt;&gt;""),1,0)+IF(AND(TPL!G123&lt;&gt;"",TPL!V123&lt;&gt;""),1,0)+IF(AND(TPL!H123&lt;&gt;"",TPL!W123&lt;&gt;""),1,0)+IF(AND(TPL!I123&lt;&gt;"",TPL!X123&lt;&gt;""),1,0)+IF(AND(TPL!J123&lt;&gt;"",TPL!Y123&lt;&gt;""),1,0)+IF(AND(TPL!K123&lt;&gt;"",TPL!Z123&lt;&gt;""),1,0)+IF(AND(TPL!L123&lt;&gt;"",TPL!AA123&lt;&gt;""),1,0)+IF(AND(TPL!M123&lt;&gt;"",TPL!AB123&lt;&gt;""),1,0)+IF(AND(TPL!N123&lt;&gt;"",TPL!AC123&lt;&gt;""),1,0)+IF(AND(TPL!O123&lt;&gt;"",TPL!AD123&lt;&gt;""),1,0)+IF(AND(TPL!P123&lt;&gt;"",TPL!AE123&lt;&gt;""),1,0)+IF(AND(TPL!Q123&lt;&gt;"",TPL!AF123&lt;&gt;""),1,0)</f>
        <v>0</v>
      </c>
      <c r="H123" s="65">
        <f>COUNTA(TPL!F123:Q123)+COUNTA(TPL!U123:AF123)</f>
        <v>0</v>
      </c>
      <c r="I123" s="51" t="str">
        <f t="shared" si="9"/>
        <v>OK</v>
      </c>
    </row>
    <row r="124" spans="1:37" x14ac:dyDescent="0.25">
      <c r="G124" s="49">
        <f>IF(AND(TPL!F124&lt;&gt;"",TPL!U124&lt;&gt;""),1,0)+IF(AND(TPL!G124&lt;&gt;"",TPL!V124&lt;&gt;""),1,0)+IF(AND(TPL!H124&lt;&gt;"",TPL!W124&lt;&gt;""),1,0)+IF(AND(TPL!I124&lt;&gt;"",TPL!X124&lt;&gt;""),1,0)+IF(AND(TPL!J124&lt;&gt;"",TPL!Y124&lt;&gt;""),1,0)+IF(AND(TPL!K124&lt;&gt;"",TPL!Z124&lt;&gt;""),1,0)+IF(AND(TPL!L124&lt;&gt;"",TPL!AA124&lt;&gt;""),1,0)+IF(AND(TPL!M124&lt;&gt;"",TPL!AB124&lt;&gt;""),1,0)+IF(AND(TPL!N124&lt;&gt;"",TPL!AC124&lt;&gt;""),1,0)+IF(AND(TPL!O124&lt;&gt;"",TPL!AD124&lt;&gt;""),1,0)+IF(AND(TPL!P124&lt;&gt;"",TPL!AE124&lt;&gt;""),1,0)+IF(AND(TPL!Q124&lt;&gt;"",TPL!AF124&lt;&gt;""),1,0)</f>
        <v>0</v>
      </c>
      <c r="H124" s="65">
        <f>COUNTA(TPL!F124:Q124)+COUNTA(TPL!U124:AF124)</f>
        <v>0</v>
      </c>
      <c r="I124" s="51" t="str">
        <f t="shared" si="9"/>
        <v>OK</v>
      </c>
    </row>
    <row r="125" spans="1:37" x14ac:dyDescent="0.25">
      <c r="G125" s="49">
        <f>IF(AND(TPL!F125&lt;&gt;"",TPL!U125&lt;&gt;""),1,0)+IF(AND(TPL!G125&lt;&gt;"",TPL!V125&lt;&gt;""),1,0)+IF(AND(TPL!H125&lt;&gt;"",TPL!W125&lt;&gt;""),1,0)+IF(AND(TPL!I125&lt;&gt;"",TPL!X125&lt;&gt;""),1,0)+IF(AND(TPL!J125&lt;&gt;"",TPL!Y125&lt;&gt;""),1,0)+IF(AND(TPL!K125&lt;&gt;"",TPL!Z125&lt;&gt;""),1,0)+IF(AND(TPL!L125&lt;&gt;"",TPL!AA125&lt;&gt;""),1,0)+IF(AND(TPL!M125&lt;&gt;"",TPL!AB125&lt;&gt;""),1,0)+IF(AND(TPL!N125&lt;&gt;"",TPL!AC125&lt;&gt;""),1,0)+IF(AND(TPL!O125&lt;&gt;"",TPL!AD125&lt;&gt;""),1,0)+IF(AND(TPL!P125&lt;&gt;"",TPL!AE125&lt;&gt;""),1,0)+IF(AND(TPL!Q125&lt;&gt;"",TPL!AF125&lt;&gt;""),1,0)</f>
        <v>0</v>
      </c>
      <c r="H125" s="65">
        <f>COUNTA(TPL!F125:Q125)+COUNTA(TPL!U125:AF125)</f>
        <v>0</v>
      </c>
      <c r="I125" s="51" t="str">
        <f t="shared" si="9"/>
        <v>OK</v>
      </c>
      <c r="K125" s="55" t="str">
        <f>$L$7</f>
        <v>Ras al-Khaimah</v>
      </c>
      <c r="L125" s="55" t="s">
        <v>145</v>
      </c>
      <c r="M125" s="55" t="s">
        <v>146</v>
      </c>
      <c r="N125" s="55" t="s">
        <v>147</v>
      </c>
      <c r="O125" s="55" t="s">
        <v>148</v>
      </c>
      <c r="P125" s="55" t="s">
        <v>149</v>
      </c>
      <c r="Q125" s="55" t="s">
        <v>150</v>
      </c>
      <c r="R125" s="55" t="s">
        <v>151</v>
      </c>
      <c r="S125" s="55" t="s">
        <v>152</v>
      </c>
      <c r="T125" s="55" t="s">
        <v>153</v>
      </c>
      <c r="U125" s="55" t="s">
        <v>154</v>
      </c>
      <c r="V125" s="55" t="s">
        <v>155</v>
      </c>
      <c r="W125" s="55" t="s">
        <v>156</v>
      </c>
      <c r="Y125" s="55" t="str">
        <f>$L$7</f>
        <v>Ras al-Khaimah</v>
      </c>
      <c r="Z125" s="55" t="s">
        <v>145</v>
      </c>
      <c r="AA125" s="55" t="s">
        <v>146</v>
      </c>
      <c r="AB125" s="55" t="s">
        <v>147</v>
      </c>
      <c r="AC125" s="55" t="s">
        <v>148</v>
      </c>
      <c r="AD125" s="55" t="s">
        <v>149</v>
      </c>
      <c r="AE125" s="55" t="s">
        <v>150</v>
      </c>
      <c r="AF125" s="55" t="s">
        <v>151</v>
      </c>
      <c r="AG125" s="55" t="s">
        <v>152</v>
      </c>
      <c r="AH125" s="55" t="s">
        <v>153</v>
      </c>
      <c r="AI125" s="55" t="s">
        <v>154</v>
      </c>
      <c r="AJ125" s="55" t="s">
        <v>155</v>
      </c>
      <c r="AK125" s="55" t="s">
        <v>156</v>
      </c>
    </row>
    <row r="126" spans="1:37" x14ac:dyDescent="0.25">
      <c r="A126" s="59">
        <f>IF(AND(Comprehensive!F126&lt;&gt;"",Comprehensive!G126&lt;&gt;"",Comprehensive!H126&lt;&gt;""),1,0)+IF(AND(Comprehensive!I126&lt;&gt;"",Comprehensive!J126&lt;&gt;"",Comprehensive!K126&lt;&gt;""),1,0)+IF(AND(Comprehensive!L126&lt;&gt;"",Comprehensive!M126&lt;&gt;"",Comprehensive!N126&lt;&gt;""),1,0)+IF(AND(Comprehensive!O126&lt;&gt;"",Comprehensive!P126&lt;&gt;"",Comprehensive!Q126&lt;&gt;""),1,0)+IF(AND(Comprehensive!R126&lt;&gt;"",Comprehensive!S126&lt;&gt;"",Comprehensive!T126&lt;&gt;""),1,0)+IF(AND(Comprehensive!U126&lt;&gt;"",Comprehensive!V126&lt;&gt;"",Comprehensive!W126&lt;&gt;""),1,0)+IF(AND(Comprehensive!X126&lt;&gt;"",Comprehensive!Y126&lt;&gt;"",Comprehensive!Z126&lt;&gt;""),1,0)+IF(AND(Comprehensive!AA126&lt;&gt;"",Comprehensive!AB126&lt;&gt;"",Comprehensive!AC126&lt;&gt;""),1,0)+IF(AND(Comprehensive!AD126&lt;&gt;"",Comprehensive!AE126&lt;&gt;"",Comprehensive!AF126&lt;&gt;""),1,0)+IF(AND(Comprehensive!AG126&lt;&gt;"",Comprehensive!AH126&lt;&gt;"",Comprehensive!AI126&lt;&gt;""),1,0)+IF(AND(Comprehensive!AJ126&lt;&gt;"",Comprehensive!AK126&lt;&gt;"",Comprehensive!AL126&lt;&gt;""),1,0)+IF(AND(Comprehensive!AM126&lt;&gt;"",Comprehensive!AN126&lt;&gt;"",Comprehensive!AO126&lt;&gt;""),1,0)</f>
        <v>0</v>
      </c>
      <c r="B126" s="60">
        <f>COUNTA(Comprehensive!F126:AO126)</f>
        <v>0</v>
      </c>
      <c r="C126" s="61" t="str">
        <f t="shared" ref="C126:C139" si="11">IF(B126/3=A126,"OK","ERROR")</f>
        <v>OK</v>
      </c>
      <c r="G126" s="49">
        <f>IF(AND(TPL!F126&lt;&gt;"",TPL!U126&lt;&gt;""),1,0)+IF(AND(TPL!G126&lt;&gt;"",TPL!V126&lt;&gt;""),1,0)+IF(AND(TPL!H126&lt;&gt;"",TPL!W126&lt;&gt;""),1,0)+IF(AND(TPL!I126&lt;&gt;"",TPL!X126&lt;&gt;""),1,0)+IF(AND(TPL!J126&lt;&gt;"",TPL!Y126&lt;&gt;""),1,0)+IF(AND(TPL!K126&lt;&gt;"",TPL!Z126&lt;&gt;""),1,0)+IF(AND(TPL!L126&lt;&gt;"",TPL!AA126&lt;&gt;""),1,0)+IF(AND(TPL!M126&lt;&gt;"",TPL!AB126&lt;&gt;""),1,0)+IF(AND(TPL!N126&lt;&gt;"",TPL!AC126&lt;&gt;""),1,0)+IF(AND(TPL!O126&lt;&gt;"",TPL!AD126&lt;&gt;""),1,0)+IF(AND(TPL!P126&lt;&gt;"",TPL!AE126&lt;&gt;""),1,0)+IF(AND(TPL!Q126&lt;&gt;"",TPL!AF126&lt;&gt;""),1,0)</f>
        <v>0</v>
      </c>
      <c r="H126" s="65">
        <f>COUNTA(TPL!F126:Q126)+COUNTA(TPL!U126:AF126)</f>
        <v>0</v>
      </c>
      <c r="I126" s="51" t="str">
        <f t="shared" si="9"/>
        <v>OK</v>
      </c>
      <c r="L126" s="73">
        <f>Comprehensive!$G$126-Comprehensive!$F$126</f>
        <v>0</v>
      </c>
      <c r="M126" s="73">
        <f>Comprehensive!$J$126-Comprehensive!$I$126</f>
        <v>0</v>
      </c>
      <c r="N126" s="73">
        <f>Comprehensive!$M$126-Comprehensive!$L$126</f>
        <v>0</v>
      </c>
      <c r="O126" s="73">
        <f>Comprehensive!$P$126-Comprehensive!$O$126</f>
        <v>0</v>
      </c>
      <c r="P126" s="73">
        <f>Comprehensive!$S$126-Comprehensive!$R$126</f>
        <v>0</v>
      </c>
      <c r="Q126" s="73">
        <f>Comprehensive!$V$126-Comprehensive!$U$126</f>
        <v>0</v>
      </c>
      <c r="R126" s="73">
        <f>Comprehensive!$Y$126-Comprehensive!$X$126</f>
        <v>0</v>
      </c>
      <c r="S126" s="73">
        <f>Comprehensive!$AB$126-Comprehensive!$AA$126</f>
        <v>0</v>
      </c>
      <c r="T126" s="73">
        <f>Comprehensive!$AE$126-Comprehensive!$AD$126</f>
        <v>0</v>
      </c>
      <c r="U126" s="73">
        <f>Comprehensive!$AH$126-Comprehensive!$AG$126</f>
        <v>0</v>
      </c>
      <c r="V126" s="73">
        <f>Comprehensive!$AK$126-Comprehensive!$AJ$126</f>
        <v>0</v>
      </c>
      <c r="W126" s="73">
        <f>Comprehensive!$AN$126-Comprehensive!$AM$126</f>
        <v>0</v>
      </c>
      <c r="Z126" s="73" t="e">
        <f>Comprehensive!$G$126/Comprehensive!$F$126</f>
        <v>#DIV/0!</v>
      </c>
      <c r="AA126" s="73" t="e">
        <f>Comprehensive!$J$126/Comprehensive!$I$126</f>
        <v>#DIV/0!</v>
      </c>
      <c r="AB126" s="73" t="e">
        <f>Comprehensive!$M$126/Comprehensive!$L$126</f>
        <v>#DIV/0!</v>
      </c>
      <c r="AC126" s="73" t="e">
        <f>Comprehensive!$P$126/Comprehensive!$O$126</f>
        <v>#DIV/0!</v>
      </c>
      <c r="AD126" s="73" t="e">
        <f>Comprehensive!$S$126/Comprehensive!$R$126</f>
        <v>#DIV/0!</v>
      </c>
      <c r="AE126" s="73" t="e">
        <f>Comprehensive!$V$126/Comprehensive!$U$126</f>
        <v>#DIV/0!</v>
      </c>
      <c r="AF126" s="73" t="e">
        <f>Comprehensive!$Y$126/Comprehensive!$X$126</f>
        <v>#DIV/0!</v>
      </c>
      <c r="AG126" s="73" t="e">
        <f>Comprehensive!$AB$126/Comprehensive!$AA$126</f>
        <v>#DIV/0!</v>
      </c>
      <c r="AH126" s="73" t="e">
        <f>Comprehensive!$AE$126/Comprehensive!$AD$126</f>
        <v>#DIV/0!</v>
      </c>
      <c r="AI126" s="73" t="e">
        <f>Comprehensive!$AH$126/Comprehensive!$AG$126</f>
        <v>#DIV/0!</v>
      </c>
      <c r="AJ126" s="73" t="e">
        <f>Comprehensive!$AK$126/Comprehensive!$AJ$126</f>
        <v>#DIV/0!</v>
      </c>
      <c r="AK126" s="73" t="e">
        <f>Comprehensive!$AN$126/Comprehensive!$AM$126</f>
        <v>#DIV/0!</v>
      </c>
    </row>
    <row r="127" spans="1:37" x14ac:dyDescent="0.25">
      <c r="A127" s="59">
        <f>IF(AND(Comprehensive!F127&lt;&gt;"",Comprehensive!G127&lt;&gt;"",Comprehensive!H127&lt;&gt;""),1,0)+IF(AND(Comprehensive!I127&lt;&gt;"",Comprehensive!J127&lt;&gt;"",Comprehensive!K127&lt;&gt;""),1,0)+IF(AND(Comprehensive!L127&lt;&gt;"",Comprehensive!M127&lt;&gt;"",Comprehensive!N127&lt;&gt;""),1,0)+IF(AND(Comprehensive!O127&lt;&gt;"",Comprehensive!P127&lt;&gt;"",Comprehensive!Q127&lt;&gt;""),1,0)+IF(AND(Comprehensive!R127&lt;&gt;"",Comprehensive!S127&lt;&gt;"",Comprehensive!T127&lt;&gt;""),1,0)+IF(AND(Comprehensive!U127&lt;&gt;"",Comprehensive!V127&lt;&gt;"",Comprehensive!W127&lt;&gt;""),1,0)+IF(AND(Comprehensive!X127&lt;&gt;"",Comprehensive!Y127&lt;&gt;"",Comprehensive!Z127&lt;&gt;""),1,0)+IF(AND(Comprehensive!AA127&lt;&gt;"",Comprehensive!AB127&lt;&gt;"",Comprehensive!AC127&lt;&gt;""),1,0)+IF(AND(Comprehensive!AD127&lt;&gt;"",Comprehensive!AE127&lt;&gt;"",Comprehensive!AF127&lt;&gt;""),1,0)+IF(AND(Comprehensive!AG127&lt;&gt;"",Comprehensive!AH127&lt;&gt;"",Comprehensive!AI127&lt;&gt;""),1,0)+IF(AND(Comprehensive!AJ127&lt;&gt;"",Comprehensive!AK127&lt;&gt;"",Comprehensive!AL127&lt;&gt;""),1,0)+IF(AND(Comprehensive!AM127&lt;&gt;"",Comprehensive!AN127&lt;&gt;"",Comprehensive!AO127&lt;&gt;""),1,0)</f>
        <v>0</v>
      </c>
      <c r="B127" s="60">
        <f>COUNTA(Comprehensive!F127:AO127)</f>
        <v>0</v>
      </c>
      <c r="C127" s="61" t="str">
        <f t="shared" si="11"/>
        <v>OK</v>
      </c>
      <c r="G127" s="49">
        <f>IF(AND(TPL!F127&lt;&gt;"",TPL!U127&lt;&gt;""),1,0)+IF(AND(TPL!G127&lt;&gt;"",TPL!V127&lt;&gt;""),1,0)+IF(AND(TPL!H127&lt;&gt;"",TPL!W127&lt;&gt;""),1,0)+IF(AND(TPL!I127&lt;&gt;"",TPL!X127&lt;&gt;""),1,0)+IF(AND(TPL!J127&lt;&gt;"",TPL!Y127&lt;&gt;""),1,0)+IF(AND(TPL!K127&lt;&gt;"",TPL!Z127&lt;&gt;""),1,0)+IF(AND(TPL!L127&lt;&gt;"",TPL!AA127&lt;&gt;""),1,0)+IF(AND(TPL!M127&lt;&gt;"",TPL!AB127&lt;&gt;""),1,0)+IF(AND(TPL!N127&lt;&gt;"",TPL!AC127&lt;&gt;""),1,0)+IF(AND(TPL!O127&lt;&gt;"",TPL!AD127&lt;&gt;""),1,0)+IF(AND(TPL!P127&lt;&gt;"",TPL!AE127&lt;&gt;""),1,0)+IF(AND(TPL!Q127&lt;&gt;"",TPL!AF127&lt;&gt;""),1,0)</f>
        <v>0</v>
      </c>
      <c r="H127" s="65">
        <f>COUNTA(TPL!F127:Q127)+COUNTA(TPL!U127:AF127)</f>
        <v>0</v>
      </c>
      <c r="I127" s="51" t="str">
        <f t="shared" si="9"/>
        <v>OK</v>
      </c>
      <c r="L127" s="73">
        <f>Comprehensive!$G$127-Comprehensive!$F$127</f>
        <v>0</v>
      </c>
      <c r="M127" s="73">
        <f>Comprehensive!$J$127-Comprehensive!$I$127</f>
        <v>0</v>
      </c>
      <c r="N127" s="73">
        <f>Comprehensive!$M$127-Comprehensive!$L$127</f>
        <v>0</v>
      </c>
      <c r="O127" s="73">
        <f>Comprehensive!$P$127-Comprehensive!$O$127</f>
        <v>0</v>
      </c>
      <c r="P127" s="73">
        <f>Comprehensive!$S$127-Comprehensive!$R$127</f>
        <v>0</v>
      </c>
      <c r="Q127" s="73">
        <f>Comprehensive!$V$127-Comprehensive!$U$127</f>
        <v>0</v>
      </c>
      <c r="R127" s="73">
        <f>Comprehensive!$Y$127-Comprehensive!$X$127</f>
        <v>0</v>
      </c>
      <c r="S127" s="73">
        <f>Comprehensive!$AB$127-Comprehensive!$AA$127</f>
        <v>0</v>
      </c>
      <c r="T127" s="73">
        <f>Comprehensive!$AE$127-Comprehensive!$AD$127</f>
        <v>0</v>
      </c>
      <c r="U127" s="73">
        <f>Comprehensive!$AH$127-Comprehensive!$AG$127</f>
        <v>0</v>
      </c>
      <c r="V127" s="73">
        <f>Comprehensive!$AK$127-Comprehensive!$AJ$127</f>
        <v>0</v>
      </c>
      <c r="W127" s="73">
        <f>Comprehensive!$AN$127-Comprehensive!$AM$127</f>
        <v>0</v>
      </c>
      <c r="Z127" s="73" t="e">
        <f>Comprehensive!$G$127/Comprehensive!$F$127</f>
        <v>#DIV/0!</v>
      </c>
      <c r="AA127" s="73" t="e">
        <f>Comprehensive!$J$127/Comprehensive!$I$127</f>
        <v>#DIV/0!</v>
      </c>
      <c r="AB127" s="73" t="e">
        <f>Comprehensive!$M$127/Comprehensive!$L$127</f>
        <v>#DIV/0!</v>
      </c>
      <c r="AC127" s="73" t="e">
        <f>Comprehensive!$P$127/Comprehensive!$O$127</f>
        <v>#DIV/0!</v>
      </c>
      <c r="AD127" s="73" t="e">
        <f>Comprehensive!$S$127/Comprehensive!$R$127</f>
        <v>#DIV/0!</v>
      </c>
      <c r="AE127" s="73" t="e">
        <f>Comprehensive!$V$127/Comprehensive!$U$127</f>
        <v>#DIV/0!</v>
      </c>
      <c r="AF127" s="73" t="e">
        <f>Comprehensive!$Y$127/Comprehensive!$X$127</f>
        <v>#DIV/0!</v>
      </c>
      <c r="AG127" s="73" t="e">
        <f>Comprehensive!$AB$127/Comprehensive!$AA$127</f>
        <v>#DIV/0!</v>
      </c>
      <c r="AH127" s="73" t="e">
        <f>Comprehensive!$AE$127/Comprehensive!$AD$127</f>
        <v>#DIV/0!</v>
      </c>
      <c r="AI127" s="73" t="e">
        <f>Comprehensive!$AH$127/Comprehensive!$AG$127</f>
        <v>#DIV/0!</v>
      </c>
      <c r="AJ127" s="73" t="e">
        <f>Comprehensive!$AK$127/Comprehensive!$AJ$127</f>
        <v>#DIV/0!</v>
      </c>
      <c r="AK127" s="73" t="e">
        <f>Comprehensive!$AN$127/Comprehensive!$AM$127</f>
        <v>#DIV/0!</v>
      </c>
    </row>
    <row r="128" spans="1:37" x14ac:dyDescent="0.25">
      <c r="A128" s="59">
        <f>IF(AND(Comprehensive!F128&lt;&gt;"",Comprehensive!G128&lt;&gt;"",Comprehensive!H128&lt;&gt;""),1,0)+IF(AND(Comprehensive!I128&lt;&gt;"",Comprehensive!J128&lt;&gt;"",Comprehensive!K128&lt;&gt;""),1,0)+IF(AND(Comprehensive!L128&lt;&gt;"",Comprehensive!M128&lt;&gt;"",Comprehensive!N128&lt;&gt;""),1,0)+IF(AND(Comprehensive!O128&lt;&gt;"",Comprehensive!P128&lt;&gt;"",Comprehensive!Q128&lt;&gt;""),1,0)+IF(AND(Comprehensive!R128&lt;&gt;"",Comprehensive!S128&lt;&gt;"",Comprehensive!T128&lt;&gt;""),1,0)+IF(AND(Comprehensive!U128&lt;&gt;"",Comprehensive!V128&lt;&gt;"",Comprehensive!W128&lt;&gt;""),1,0)+IF(AND(Comprehensive!X128&lt;&gt;"",Comprehensive!Y128&lt;&gt;"",Comprehensive!Z128&lt;&gt;""),1,0)+IF(AND(Comprehensive!AA128&lt;&gt;"",Comprehensive!AB128&lt;&gt;"",Comprehensive!AC128&lt;&gt;""),1,0)+IF(AND(Comprehensive!AD128&lt;&gt;"",Comprehensive!AE128&lt;&gt;"",Comprehensive!AF128&lt;&gt;""),1,0)+IF(AND(Comprehensive!AG128&lt;&gt;"",Comprehensive!AH128&lt;&gt;"",Comprehensive!AI128&lt;&gt;""),1,0)+IF(AND(Comprehensive!AJ128&lt;&gt;"",Comprehensive!AK128&lt;&gt;"",Comprehensive!AL128&lt;&gt;""),1,0)+IF(AND(Comprehensive!AM128&lt;&gt;"",Comprehensive!AN128&lt;&gt;"",Comprehensive!AO128&lt;&gt;""),1,0)</f>
        <v>0</v>
      </c>
      <c r="B128" s="60">
        <f>COUNTA(Comprehensive!F128:AO128)</f>
        <v>0</v>
      </c>
      <c r="C128" s="61" t="str">
        <f t="shared" si="11"/>
        <v>OK</v>
      </c>
      <c r="G128" s="49">
        <f>IF(AND(TPL!F128&lt;&gt;"",TPL!U128&lt;&gt;""),1,0)+IF(AND(TPL!G128&lt;&gt;"",TPL!V128&lt;&gt;""),1,0)+IF(AND(TPL!H128&lt;&gt;"",TPL!W128&lt;&gt;""),1,0)+IF(AND(TPL!I128&lt;&gt;"",TPL!X128&lt;&gt;""),1,0)+IF(AND(TPL!J128&lt;&gt;"",TPL!Y128&lt;&gt;""),1,0)+IF(AND(TPL!K128&lt;&gt;"",TPL!Z128&lt;&gt;""),1,0)+IF(AND(TPL!L128&lt;&gt;"",TPL!AA128&lt;&gt;""),1,0)+IF(AND(TPL!M128&lt;&gt;"",TPL!AB128&lt;&gt;""),1,0)+IF(AND(TPL!N128&lt;&gt;"",TPL!AC128&lt;&gt;""),1,0)+IF(AND(TPL!O128&lt;&gt;"",TPL!AD128&lt;&gt;""),1,0)+IF(AND(TPL!P128&lt;&gt;"",TPL!AE128&lt;&gt;""),1,0)+IF(AND(TPL!Q128&lt;&gt;"",TPL!AF128&lt;&gt;""),1,0)</f>
        <v>0</v>
      </c>
      <c r="H128" s="65">
        <f>COUNTA(TPL!F128:Q128)+COUNTA(TPL!U128:AF128)</f>
        <v>0</v>
      </c>
      <c r="I128" s="51" t="str">
        <f t="shared" si="9"/>
        <v>OK</v>
      </c>
      <c r="L128" s="73">
        <f>Comprehensive!$G$128-Comprehensive!$F$128</f>
        <v>0</v>
      </c>
      <c r="M128" s="73">
        <f>Comprehensive!$J$128-Comprehensive!$I$128</f>
        <v>0</v>
      </c>
      <c r="N128" s="73">
        <f>Comprehensive!$M$128-Comprehensive!$L$128</f>
        <v>0</v>
      </c>
      <c r="O128" s="73">
        <f>Comprehensive!$P$128-Comprehensive!$O$128</f>
        <v>0</v>
      </c>
      <c r="P128" s="73">
        <f>Comprehensive!$S$128-Comprehensive!$R$128</f>
        <v>0</v>
      </c>
      <c r="Q128" s="73">
        <f>Comprehensive!$V$128-Comprehensive!$U$128</f>
        <v>0</v>
      </c>
      <c r="R128" s="73">
        <f>Comprehensive!$Y$128-Comprehensive!$X$128</f>
        <v>0</v>
      </c>
      <c r="S128" s="73">
        <f>Comprehensive!$AB$128-Comprehensive!$AA$128</f>
        <v>0</v>
      </c>
      <c r="T128" s="73">
        <f>Comprehensive!$AE$128-Comprehensive!$AD$128</f>
        <v>0</v>
      </c>
      <c r="U128" s="73">
        <f>Comprehensive!$AH$128-Comprehensive!$AG$128</f>
        <v>0</v>
      </c>
      <c r="V128" s="73">
        <f>Comprehensive!$AK$128-Comprehensive!$AJ$128</f>
        <v>0</v>
      </c>
      <c r="W128" s="73">
        <f>Comprehensive!$AN$128-Comprehensive!$AM$128</f>
        <v>0</v>
      </c>
      <c r="Z128" s="73" t="e">
        <f>Comprehensive!$G$128/Comprehensive!$F$128</f>
        <v>#DIV/0!</v>
      </c>
      <c r="AA128" s="73" t="e">
        <f>Comprehensive!$J$128/Comprehensive!$I$128</f>
        <v>#DIV/0!</v>
      </c>
      <c r="AB128" s="73" t="e">
        <f>Comprehensive!$M$128/Comprehensive!$L$128</f>
        <v>#DIV/0!</v>
      </c>
      <c r="AC128" s="73" t="e">
        <f>Comprehensive!$P$128/Comprehensive!$O$128</f>
        <v>#DIV/0!</v>
      </c>
      <c r="AD128" s="73" t="e">
        <f>Comprehensive!$S$128/Comprehensive!$R$128</f>
        <v>#DIV/0!</v>
      </c>
      <c r="AE128" s="73" t="e">
        <f>Comprehensive!$V$128/Comprehensive!$U$128</f>
        <v>#DIV/0!</v>
      </c>
      <c r="AF128" s="73" t="e">
        <f>Comprehensive!$Y$128/Comprehensive!$X$128</f>
        <v>#DIV/0!</v>
      </c>
      <c r="AG128" s="73" t="e">
        <f>Comprehensive!$AB$128/Comprehensive!$AA$128</f>
        <v>#DIV/0!</v>
      </c>
      <c r="AH128" s="73" t="e">
        <f>Comprehensive!$AE$128/Comprehensive!$AD$128</f>
        <v>#DIV/0!</v>
      </c>
      <c r="AI128" s="73" t="e">
        <f>Comprehensive!$AH$128/Comprehensive!$AG$128</f>
        <v>#DIV/0!</v>
      </c>
      <c r="AJ128" s="73" t="e">
        <f>Comprehensive!$AK$128/Comprehensive!$AJ$128</f>
        <v>#DIV/0!</v>
      </c>
      <c r="AK128" s="73" t="e">
        <f>Comprehensive!$AN$128/Comprehensive!$AM$128</f>
        <v>#DIV/0!</v>
      </c>
    </row>
    <row r="129" spans="1:37" x14ac:dyDescent="0.25">
      <c r="A129" s="59">
        <f>IF(AND(Comprehensive!F129&lt;&gt;"",Comprehensive!G129&lt;&gt;"",Comprehensive!H129&lt;&gt;""),1,0)+IF(AND(Comprehensive!I129&lt;&gt;"",Comprehensive!J129&lt;&gt;"",Comprehensive!K129&lt;&gt;""),1,0)+IF(AND(Comprehensive!L129&lt;&gt;"",Comprehensive!M129&lt;&gt;"",Comprehensive!N129&lt;&gt;""),1,0)+IF(AND(Comprehensive!O129&lt;&gt;"",Comprehensive!P129&lt;&gt;"",Comprehensive!Q129&lt;&gt;""),1,0)+IF(AND(Comprehensive!R129&lt;&gt;"",Comprehensive!S129&lt;&gt;"",Comprehensive!T129&lt;&gt;""),1,0)+IF(AND(Comprehensive!U129&lt;&gt;"",Comprehensive!V129&lt;&gt;"",Comprehensive!W129&lt;&gt;""),1,0)+IF(AND(Comprehensive!X129&lt;&gt;"",Comprehensive!Y129&lt;&gt;"",Comprehensive!Z129&lt;&gt;""),1,0)+IF(AND(Comprehensive!AA129&lt;&gt;"",Comprehensive!AB129&lt;&gt;"",Comprehensive!AC129&lt;&gt;""),1,0)+IF(AND(Comprehensive!AD129&lt;&gt;"",Comprehensive!AE129&lt;&gt;"",Comprehensive!AF129&lt;&gt;""),1,0)+IF(AND(Comprehensive!AG129&lt;&gt;"",Comprehensive!AH129&lt;&gt;"",Comprehensive!AI129&lt;&gt;""),1,0)+IF(AND(Comprehensive!AJ129&lt;&gt;"",Comprehensive!AK129&lt;&gt;"",Comprehensive!AL129&lt;&gt;""),1,0)+IF(AND(Comprehensive!AM129&lt;&gt;"",Comprehensive!AN129&lt;&gt;"",Comprehensive!AO129&lt;&gt;""),1,0)</f>
        <v>0</v>
      </c>
      <c r="B129" s="60">
        <f>COUNTA(Comprehensive!F129:AO129)</f>
        <v>0</v>
      </c>
      <c r="C129" s="61" t="str">
        <f t="shared" si="11"/>
        <v>OK</v>
      </c>
      <c r="G129" s="49">
        <f>IF(AND(TPL!F129&lt;&gt;"",TPL!U129&lt;&gt;""),1,0)+IF(AND(TPL!G129&lt;&gt;"",TPL!V129&lt;&gt;""),1,0)+IF(AND(TPL!H129&lt;&gt;"",TPL!W129&lt;&gt;""),1,0)+IF(AND(TPL!I129&lt;&gt;"",TPL!X129&lt;&gt;""),1,0)+IF(AND(TPL!J129&lt;&gt;"",TPL!Y129&lt;&gt;""),1,0)+IF(AND(TPL!K129&lt;&gt;"",TPL!Z129&lt;&gt;""),1,0)+IF(AND(TPL!L129&lt;&gt;"",TPL!AA129&lt;&gt;""),1,0)+IF(AND(TPL!M129&lt;&gt;"",TPL!AB129&lt;&gt;""),1,0)+IF(AND(TPL!N129&lt;&gt;"",TPL!AC129&lt;&gt;""),1,0)+IF(AND(TPL!O129&lt;&gt;"",TPL!AD129&lt;&gt;""),1,0)+IF(AND(TPL!P129&lt;&gt;"",TPL!AE129&lt;&gt;""),1,0)+IF(AND(TPL!Q129&lt;&gt;"",TPL!AF129&lt;&gt;""),1,0)</f>
        <v>0</v>
      </c>
      <c r="H129" s="65">
        <f>COUNTA(TPL!F129:Q129)+COUNTA(TPL!U129:AF129)</f>
        <v>0</v>
      </c>
      <c r="I129" s="51" t="str">
        <f t="shared" si="9"/>
        <v>OK</v>
      </c>
      <c r="L129" s="73">
        <f>Comprehensive!$G$129-Comprehensive!$F$129</f>
        <v>0</v>
      </c>
      <c r="M129" s="73">
        <f>Comprehensive!$J$129-Comprehensive!$I$129</f>
        <v>0</v>
      </c>
      <c r="N129" s="73">
        <f>Comprehensive!$M$129-Comprehensive!$L$129</f>
        <v>0</v>
      </c>
      <c r="O129" s="73">
        <f>Comprehensive!$P$129-Comprehensive!$O$129</f>
        <v>0</v>
      </c>
      <c r="P129" s="73">
        <f>Comprehensive!$S$129-Comprehensive!$R$129</f>
        <v>0</v>
      </c>
      <c r="Q129" s="73">
        <f>Comprehensive!$V$129-Comprehensive!$U$129</f>
        <v>0</v>
      </c>
      <c r="R129" s="73">
        <f>Comprehensive!$Y$129-Comprehensive!$X$129</f>
        <v>0</v>
      </c>
      <c r="S129" s="73">
        <f>Comprehensive!$AB$129-Comprehensive!$AA$129</f>
        <v>0</v>
      </c>
      <c r="T129" s="73">
        <f>Comprehensive!$AE$129-Comprehensive!$AD$129</f>
        <v>0</v>
      </c>
      <c r="U129" s="73">
        <f>Comprehensive!$AH$129-Comprehensive!$AG$129</f>
        <v>0</v>
      </c>
      <c r="V129" s="73">
        <f>Comprehensive!$AK$129-Comprehensive!$AJ$129</f>
        <v>0</v>
      </c>
      <c r="W129" s="73">
        <f>Comprehensive!$AN$129-Comprehensive!$AM$129</f>
        <v>0</v>
      </c>
      <c r="Z129" s="73" t="e">
        <f>Comprehensive!$G$129/Comprehensive!$F$129</f>
        <v>#DIV/0!</v>
      </c>
      <c r="AA129" s="73" t="e">
        <f>Comprehensive!$J$129/Comprehensive!$I$129</f>
        <v>#DIV/0!</v>
      </c>
      <c r="AB129" s="73" t="e">
        <f>Comprehensive!$M$129/Comprehensive!$L$129</f>
        <v>#DIV/0!</v>
      </c>
      <c r="AC129" s="73" t="e">
        <f>Comprehensive!$P$129/Comprehensive!$O$129</f>
        <v>#DIV/0!</v>
      </c>
      <c r="AD129" s="73" t="e">
        <f>Comprehensive!$S$129/Comprehensive!$R$129</f>
        <v>#DIV/0!</v>
      </c>
      <c r="AE129" s="73" t="e">
        <f>Comprehensive!$V$129/Comprehensive!$U$129</f>
        <v>#DIV/0!</v>
      </c>
      <c r="AF129" s="73" t="e">
        <f>Comprehensive!$Y$129/Comprehensive!$X$129</f>
        <v>#DIV/0!</v>
      </c>
      <c r="AG129" s="73" t="e">
        <f>Comprehensive!$AB$129/Comprehensive!$AA$129</f>
        <v>#DIV/0!</v>
      </c>
      <c r="AH129" s="73" t="e">
        <f>Comprehensive!$AE$129/Comprehensive!$AD$129</f>
        <v>#DIV/0!</v>
      </c>
      <c r="AI129" s="73" t="e">
        <f>Comprehensive!$AH$129/Comprehensive!$AG$129</f>
        <v>#DIV/0!</v>
      </c>
      <c r="AJ129" s="73" t="e">
        <f>Comprehensive!$AK$129/Comprehensive!$AJ$129</f>
        <v>#DIV/0!</v>
      </c>
      <c r="AK129" s="73" t="e">
        <f>Comprehensive!$AN$129/Comprehensive!$AM$129</f>
        <v>#DIV/0!</v>
      </c>
    </row>
    <row r="130" spans="1:37" x14ac:dyDescent="0.25">
      <c r="A130" s="59">
        <f>IF(AND(Comprehensive!F130&lt;&gt;"",Comprehensive!G130&lt;&gt;"",Comprehensive!H130&lt;&gt;""),1,0)+IF(AND(Comprehensive!I130&lt;&gt;"",Comprehensive!J130&lt;&gt;"",Comprehensive!K130&lt;&gt;""),1,0)+IF(AND(Comprehensive!L130&lt;&gt;"",Comprehensive!M130&lt;&gt;"",Comprehensive!N130&lt;&gt;""),1,0)+IF(AND(Comprehensive!O130&lt;&gt;"",Comprehensive!P130&lt;&gt;"",Comprehensive!Q130&lt;&gt;""),1,0)+IF(AND(Comprehensive!R130&lt;&gt;"",Comprehensive!S130&lt;&gt;"",Comprehensive!T130&lt;&gt;""),1,0)+IF(AND(Comprehensive!U130&lt;&gt;"",Comprehensive!V130&lt;&gt;"",Comprehensive!W130&lt;&gt;""),1,0)+IF(AND(Comprehensive!X130&lt;&gt;"",Comprehensive!Y130&lt;&gt;"",Comprehensive!Z130&lt;&gt;""),1,0)+IF(AND(Comprehensive!AA130&lt;&gt;"",Comprehensive!AB130&lt;&gt;"",Comprehensive!AC130&lt;&gt;""),1,0)+IF(AND(Comprehensive!AD130&lt;&gt;"",Comprehensive!AE130&lt;&gt;"",Comprehensive!AF130&lt;&gt;""),1,0)+IF(AND(Comprehensive!AG130&lt;&gt;"",Comprehensive!AH130&lt;&gt;"",Comprehensive!AI130&lt;&gt;""),1,0)+IF(AND(Comprehensive!AJ130&lt;&gt;"",Comprehensive!AK130&lt;&gt;"",Comprehensive!AL130&lt;&gt;""),1,0)+IF(AND(Comprehensive!AM130&lt;&gt;"",Comprehensive!AN130&lt;&gt;"",Comprehensive!AO130&lt;&gt;""),1,0)</f>
        <v>0</v>
      </c>
      <c r="B130" s="60">
        <f>COUNTA(Comprehensive!F130:AO130)</f>
        <v>0</v>
      </c>
      <c r="C130" s="61" t="str">
        <f t="shared" si="11"/>
        <v>OK</v>
      </c>
      <c r="G130" s="49">
        <f>IF(AND(TPL!F130&lt;&gt;"",TPL!U130&lt;&gt;""),1,0)+IF(AND(TPL!G130&lt;&gt;"",TPL!V130&lt;&gt;""),1,0)+IF(AND(TPL!H130&lt;&gt;"",TPL!W130&lt;&gt;""),1,0)+IF(AND(TPL!I130&lt;&gt;"",TPL!X130&lt;&gt;""),1,0)+IF(AND(TPL!J130&lt;&gt;"",TPL!Y130&lt;&gt;""),1,0)+IF(AND(TPL!K130&lt;&gt;"",TPL!Z130&lt;&gt;""),1,0)+IF(AND(TPL!L130&lt;&gt;"",TPL!AA130&lt;&gt;""),1,0)+IF(AND(TPL!M130&lt;&gt;"",TPL!AB130&lt;&gt;""),1,0)+IF(AND(TPL!N130&lt;&gt;"",TPL!AC130&lt;&gt;""),1,0)+IF(AND(TPL!O130&lt;&gt;"",TPL!AD130&lt;&gt;""),1,0)+IF(AND(TPL!P130&lt;&gt;"",TPL!AE130&lt;&gt;""),1,0)+IF(AND(TPL!Q130&lt;&gt;"",TPL!AF130&lt;&gt;""),1,0)</f>
        <v>0</v>
      </c>
      <c r="H130" s="65">
        <f>COUNTA(TPL!F130:Q130)+COUNTA(TPL!U130:AF130)</f>
        <v>0</v>
      </c>
      <c r="I130" s="51" t="str">
        <f t="shared" si="9"/>
        <v>OK</v>
      </c>
      <c r="L130" s="73">
        <f>Comprehensive!$G$130-Comprehensive!$F$130</f>
        <v>0</v>
      </c>
      <c r="M130" s="73">
        <f>Comprehensive!$J$130-Comprehensive!$I$130</f>
        <v>0</v>
      </c>
      <c r="N130" s="73">
        <f>Comprehensive!$M$130-Comprehensive!$L$130</f>
        <v>0</v>
      </c>
      <c r="O130" s="73">
        <f>Comprehensive!$P$130-Comprehensive!$O$130</f>
        <v>0</v>
      </c>
      <c r="P130" s="73">
        <f>Comprehensive!$S$130-Comprehensive!$R$130</f>
        <v>0</v>
      </c>
      <c r="Q130" s="73">
        <f>Comprehensive!$V$130-Comprehensive!$U$130</f>
        <v>0</v>
      </c>
      <c r="R130" s="73">
        <f>Comprehensive!$Y$130-Comprehensive!$X$130</f>
        <v>0</v>
      </c>
      <c r="S130" s="73">
        <f>Comprehensive!$AB$130-Comprehensive!$AA$130</f>
        <v>0</v>
      </c>
      <c r="T130" s="73">
        <f>Comprehensive!$AE$130-Comprehensive!$AD$130</f>
        <v>0</v>
      </c>
      <c r="U130" s="73">
        <f>Comprehensive!$AH$130-Comprehensive!$AG$130</f>
        <v>0</v>
      </c>
      <c r="V130" s="73">
        <f>Comprehensive!$AK$130-Comprehensive!$AJ$130</f>
        <v>0</v>
      </c>
      <c r="W130" s="73">
        <f>Comprehensive!$AN$130-Comprehensive!$AM$130</f>
        <v>0</v>
      </c>
      <c r="Z130" s="73" t="e">
        <f>Comprehensive!$G$130/Comprehensive!$F$130</f>
        <v>#DIV/0!</v>
      </c>
      <c r="AA130" s="73" t="e">
        <f>Comprehensive!$J$130/Comprehensive!$I$130</f>
        <v>#DIV/0!</v>
      </c>
      <c r="AB130" s="73" t="e">
        <f>Comprehensive!$M$130/Comprehensive!$L$130</f>
        <v>#DIV/0!</v>
      </c>
      <c r="AC130" s="73" t="e">
        <f>Comprehensive!$P$130/Comprehensive!$O$130</f>
        <v>#DIV/0!</v>
      </c>
      <c r="AD130" s="73" t="e">
        <f>Comprehensive!$S$130/Comprehensive!$R$130</f>
        <v>#DIV/0!</v>
      </c>
      <c r="AE130" s="73" t="e">
        <f>Comprehensive!$V$130/Comprehensive!$U$130</f>
        <v>#DIV/0!</v>
      </c>
      <c r="AF130" s="73" t="e">
        <f>Comprehensive!$Y$130/Comprehensive!$X$130</f>
        <v>#DIV/0!</v>
      </c>
      <c r="AG130" s="73" t="e">
        <f>Comprehensive!$AB$130/Comprehensive!$AA$130</f>
        <v>#DIV/0!</v>
      </c>
      <c r="AH130" s="73" t="e">
        <f>Comprehensive!$AE$130/Comprehensive!$AD$130</f>
        <v>#DIV/0!</v>
      </c>
      <c r="AI130" s="73" t="e">
        <f>Comprehensive!$AH$130/Comprehensive!$AG$130</f>
        <v>#DIV/0!</v>
      </c>
      <c r="AJ130" s="73" t="e">
        <f>Comprehensive!$AK$130/Comprehensive!$AJ$130</f>
        <v>#DIV/0!</v>
      </c>
      <c r="AK130" s="73" t="e">
        <f>Comprehensive!$AN$130/Comprehensive!$AM$130</f>
        <v>#DIV/0!</v>
      </c>
    </row>
    <row r="131" spans="1:37" x14ac:dyDescent="0.25">
      <c r="A131" s="59">
        <f>IF(AND(Comprehensive!F131&lt;&gt;"",Comprehensive!G131&lt;&gt;"",Comprehensive!H131&lt;&gt;""),1,0)+IF(AND(Comprehensive!I131&lt;&gt;"",Comprehensive!J131&lt;&gt;"",Comprehensive!K131&lt;&gt;""),1,0)+IF(AND(Comprehensive!L131&lt;&gt;"",Comprehensive!M131&lt;&gt;"",Comprehensive!N131&lt;&gt;""),1,0)+IF(AND(Comprehensive!O131&lt;&gt;"",Comprehensive!P131&lt;&gt;"",Comprehensive!Q131&lt;&gt;""),1,0)+IF(AND(Comprehensive!R131&lt;&gt;"",Comprehensive!S131&lt;&gt;"",Comprehensive!T131&lt;&gt;""),1,0)+IF(AND(Comprehensive!U131&lt;&gt;"",Comprehensive!V131&lt;&gt;"",Comprehensive!W131&lt;&gt;""),1,0)+IF(AND(Comprehensive!X131&lt;&gt;"",Comprehensive!Y131&lt;&gt;"",Comprehensive!Z131&lt;&gt;""),1,0)+IF(AND(Comprehensive!AA131&lt;&gt;"",Comprehensive!AB131&lt;&gt;"",Comprehensive!AC131&lt;&gt;""),1,0)+IF(AND(Comprehensive!AD131&lt;&gt;"",Comprehensive!AE131&lt;&gt;"",Comprehensive!AF131&lt;&gt;""),1,0)+IF(AND(Comprehensive!AG131&lt;&gt;"",Comprehensive!AH131&lt;&gt;"",Comprehensive!AI131&lt;&gt;""),1,0)+IF(AND(Comprehensive!AJ131&lt;&gt;"",Comprehensive!AK131&lt;&gt;"",Comprehensive!AL131&lt;&gt;""),1,0)+IF(AND(Comprehensive!AM131&lt;&gt;"",Comprehensive!AN131&lt;&gt;"",Comprehensive!AO131&lt;&gt;""),1,0)</f>
        <v>0</v>
      </c>
      <c r="B131" s="60">
        <f>COUNTA(Comprehensive!F131:AO131)</f>
        <v>0</v>
      </c>
      <c r="C131" s="61" t="str">
        <f t="shared" si="11"/>
        <v>OK</v>
      </c>
      <c r="G131" s="49">
        <f>IF(AND(TPL!F131&lt;&gt;"",TPL!U131&lt;&gt;""),1,0)+IF(AND(TPL!G131&lt;&gt;"",TPL!V131&lt;&gt;""),1,0)+IF(AND(TPL!H131&lt;&gt;"",TPL!W131&lt;&gt;""),1,0)+IF(AND(TPL!I131&lt;&gt;"",TPL!X131&lt;&gt;""),1,0)+IF(AND(TPL!J131&lt;&gt;"",TPL!Y131&lt;&gt;""),1,0)+IF(AND(TPL!K131&lt;&gt;"",TPL!Z131&lt;&gt;""),1,0)+IF(AND(TPL!L131&lt;&gt;"",TPL!AA131&lt;&gt;""),1,0)+IF(AND(TPL!M131&lt;&gt;"",TPL!AB131&lt;&gt;""),1,0)+IF(AND(TPL!N131&lt;&gt;"",TPL!AC131&lt;&gt;""),1,0)+IF(AND(TPL!O131&lt;&gt;"",TPL!AD131&lt;&gt;""),1,0)+IF(AND(TPL!P131&lt;&gt;"",TPL!AE131&lt;&gt;""),1,0)+IF(AND(TPL!Q131&lt;&gt;"",TPL!AF131&lt;&gt;""),1,0)</f>
        <v>0</v>
      </c>
      <c r="H131" s="65">
        <f>COUNTA(TPL!F131:Q131)+COUNTA(TPL!U131:AF131)</f>
        <v>0</v>
      </c>
      <c r="I131" s="51" t="str">
        <f t="shared" si="9"/>
        <v>OK</v>
      </c>
      <c r="L131" s="73">
        <f>Comprehensive!$G$131-Comprehensive!$F$131</f>
        <v>0</v>
      </c>
      <c r="M131" s="73">
        <f>Comprehensive!$J$131-Comprehensive!$I$131</f>
        <v>0</v>
      </c>
      <c r="N131" s="73">
        <f>Comprehensive!$M$131-Comprehensive!$L$131</f>
        <v>0</v>
      </c>
      <c r="O131" s="73">
        <f>Comprehensive!$P$131-Comprehensive!$O$131</f>
        <v>0</v>
      </c>
      <c r="P131" s="73">
        <f>Comprehensive!$S$131-Comprehensive!$R$131</f>
        <v>0</v>
      </c>
      <c r="Q131" s="73">
        <f>Comprehensive!$V$131-Comprehensive!$U$131</f>
        <v>0</v>
      </c>
      <c r="R131" s="73">
        <f>Comprehensive!$Y$131-Comprehensive!$X$131</f>
        <v>0</v>
      </c>
      <c r="S131" s="73">
        <f>Comprehensive!$AB$131-Comprehensive!$AA$131</f>
        <v>0</v>
      </c>
      <c r="T131" s="73">
        <f>Comprehensive!$AE$131-Comprehensive!$AD$131</f>
        <v>0</v>
      </c>
      <c r="U131" s="73">
        <f>Comprehensive!$AH$131-Comprehensive!$AG$131</f>
        <v>0</v>
      </c>
      <c r="V131" s="73">
        <f>Comprehensive!$AK$131-Comprehensive!$AJ$131</f>
        <v>0</v>
      </c>
      <c r="W131" s="73">
        <f>Comprehensive!$AN$131-Comprehensive!$AM$131</f>
        <v>0</v>
      </c>
      <c r="Z131" s="73" t="e">
        <f>Comprehensive!$G$131/Comprehensive!$F$131</f>
        <v>#DIV/0!</v>
      </c>
      <c r="AA131" s="73" t="e">
        <f>Comprehensive!$J$131/Comprehensive!$I$131</f>
        <v>#DIV/0!</v>
      </c>
      <c r="AB131" s="73" t="e">
        <f>Comprehensive!$M$131/Comprehensive!$L$131</f>
        <v>#DIV/0!</v>
      </c>
      <c r="AC131" s="73" t="e">
        <f>Comprehensive!$P$131/Comprehensive!$O$131</f>
        <v>#DIV/0!</v>
      </c>
      <c r="AD131" s="73" t="e">
        <f>Comprehensive!$S$131/Comprehensive!$R$131</f>
        <v>#DIV/0!</v>
      </c>
      <c r="AE131" s="73" t="e">
        <f>Comprehensive!$V$131/Comprehensive!$U$131</f>
        <v>#DIV/0!</v>
      </c>
      <c r="AF131" s="73" t="e">
        <f>Comprehensive!$Y$131/Comprehensive!$X$131</f>
        <v>#DIV/0!</v>
      </c>
      <c r="AG131" s="73" t="e">
        <f>Comprehensive!$AB$131/Comprehensive!$AA$131</f>
        <v>#DIV/0!</v>
      </c>
      <c r="AH131" s="73" t="e">
        <f>Comprehensive!$AE$131/Comprehensive!$AD$131</f>
        <v>#DIV/0!</v>
      </c>
      <c r="AI131" s="73" t="e">
        <f>Comprehensive!$AH$131/Comprehensive!$AG$131</f>
        <v>#DIV/0!</v>
      </c>
      <c r="AJ131" s="73" t="e">
        <f>Comprehensive!$AK$131/Comprehensive!$AJ$131</f>
        <v>#DIV/0!</v>
      </c>
      <c r="AK131" s="73" t="e">
        <f>Comprehensive!$AN$131/Comprehensive!$AM$131</f>
        <v>#DIV/0!</v>
      </c>
    </row>
    <row r="132" spans="1:37" x14ac:dyDescent="0.25">
      <c r="A132" s="59">
        <f>IF(AND(Comprehensive!F132&lt;&gt;"",Comprehensive!G132&lt;&gt;"",Comprehensive!H132&lt;&gt;""),1,0)+IF(AND(Comprehensive!I132&lt;&gt;"",Comprehensive!J132&lt;&gt;"",Comprehensive!K132&lt;&gt;""),1,0)+IF(AND(Comprehensive!L132&lt;&gt;"",Comprehensive!M132&lt;&gt;"",Comprehensive!N132&lt;&gt;""),1,0)+IF(AND(Comprehensive!O132&lt;&gt;"",Comprehensive!P132&lt;&gt;"",Comprehensive!Q132&lt;&gt;""),1,0)+IF(AND(Comprehensive!R132&lt;&gt;"",Comprehensive!S132&lt;&gt;"",Comprehensive!T132&lt;&gt;""),1,0)+IF(AND(Comprehensive!U132&lt;&gt;"",Comprehensive!V132&lt;&gt;"",Comprehensive!W132&lt;&gt;""),1,0)+IF(AND(Comprehensive!X132&lt;&gt;"",Comprehensive!Y132&lt;&gt;"",Comprehensive!Z132&lt;&gt;""),1,0)+IF(AND(Comprehensive!AA132&lt;&gt;"",Comprehensive!AB132&lt;&gt;"",Comprehensive!AC132&lt;&gt;""),1,0)+IF(AND(Comprehensive!AD132&lt;&gt;"",Comprehensive!AE132&lt;&gt;"",Comprehensive!AF132&lt;&gt;""),1,0)+IF(AND(Comprehensive!AG132&lt;&gt;"",Comprehensive!AH132&lt;&gt;"",Comprehensive!AI132&lt;&gt;""),1,0)+IF(AND(Comprehensive!AJ132&lt;&gt;"",Comprehensive!AK132&lt;&gt;"",Comprehensive!AL132&lt;&gt;""),1,0)+IF(AND(Comprehensive!AM132&lt;&gt;"",Comprehensive!AN132&lt;&gt;"",Comprehensive!AO132&lt;&gt;""),1,0)</f>
        <v>0</v>
      </c>
      <c r="B132" s="60">
        <f>COUNTA(Comprehensive!F132:AO132)</f>
        <v>0</v>
      </c>
      <c r="C132" s="61" t="str">
        <f t="shared" si="11"/>
        <v>OK</v>
      </c>
      <c r="G132" s="49">
        <f>IF(AND(TPL!F132&lt;&gt;"",TPL!U132&lt;&gt;""),1,0)+IF(AND(TPL!G132&lt;&gt;"",TPL!V132&lt;&gt;""),1,0)+IF(AND(TPL!H132&lt;&gt;"",TPL!W132&lt;&gt;""),1,0)+IF(AND(TPL!I132&lt;&gt;"",TPL!X132&lt;&gt;""),1,0)+IF(AND(TPL!J132&lt;&gt;"",TPL!Y132&lt;&gt;""),1,0)+IF(AND(TPL!K132&lt;&gt;"",TPL!Z132&lt;&gt;""),1,0)+IF(AND(TPL!L132&lt;&gt;"",TPL!AA132&lt;&gt;""),1,0)+IF(AND(TPL!M132&lt;&gt;"",TPL!AB132&lt;&gt;""),1,0)+IF(AND(TPL!N132&lt;&gt;"",TPL!AC132&lt;&gt;""),1,0)+IF(AND(TPL!O132&lt;&gt;"",TPL!AD132&lt;&gt;""),1,0)+IF(AND(TPL!P132&lt;&gt;"",TPL!AE132&lt;&gt;""),1,0)+IF(AND(TPL!Q132&lt;&gt;"",TPL!AF132&lt;&gt;""),1,0)</f>
        <v>0</v>
      </c>
      <c r="H132" s="65">
        <f>COUNTA(TPL!F132:Q132)+COUNTA(TPL!U132:AF132)</f>
        <v>0</v>
      </c>
      <c r="I132" s="51" t="str">
        <f t="shared" si="9"/>
        <v>OK</v>
      </c>
      <c r="L132" s="73">
        <f>Comprehensive!$G$132-Comprehensive!$F$132</f>
        <v>0</v>
      </c>
      <c r="M132" s="73">
        <f>Comprehensive!$J$132-Comprehensive!$I$132</f>
        <v>0</v>
      </c>
      <c r="N132" s="73">
        <f>Comprehensive!$M$132-Comprehensive!$L$132</f>
        <v>0</v>
      </c>
      <c r="O132" s="73">
        <f>Comprehensive!$P$132-Comprehensive!$O$132</f>
        <v>0</v>
      </c>
      <c r="P132" s="73">
        <f>Comprehensive!$S$132-Comprehensive!$R$132</f>
        <v>0</v>
      </c>
      <c r="Q132" s="73">
        <f>Comprehensive!$V$132-Comprehensive!$U$132</f>
        <v>0</v>
      </c>
      <c r="R132" s="73">
        <f>Comprehensive!$Y$132-Comprehensive!$X$132</f>
        <v>0</v>
      </c>
      <c r="S132" s="73">
        <f>Comprehensive!$AB$132-Comprehensive!$AA$132</f>
        <v>0</v>
      </c>
      <c r="T132" s="73">
        <f>Comprehensive!$AE$132-Comprehensive!$AD$132</f>
        <v>0</v>
      </c>
      <c r="U132" s="73">
        <f>Comprehensive!$AH$132-Comprehensive!$AG$132</f>
        <v>0</v>
      </c>
      <c r="V132" s="73">
        <f>Comprehensive!$AK$132-Comprehensive!$AJ$132</f>
        <v>0</v>
      </c>
      <c r="W132" s="73">
        <f>Comprehensive!$AN$132-Comprehensive!$AM$132</f>
        <v>0</v>
      </c>
      <c r="Z132" s="73" t="e">
        <f>Comprehensive!$G$132/Comprehensive!$F$132</f>
        <v>#DIV/0!</v>
      </c>
      <c r="AA132" s="73" t="e">
        <f>Comprehensive!$J$132/Comprehensive!$I$132</f>
        <v>#DIV/0!</v>
      </c>
      <c r="AB132" s="73" t="e">
        <f>Comprehensive!$M$132/Comprehensive!$L$132</f>
        <v>#DIV/0!</v>
      </c>
      <c r="AC132" s="73" t="e">
        <f>Comprehensive!$P$132/Comprehensive!$O$132</f>
        <v>#DIV/0!</v>
      </c>
      <c r="AD132" s="73" t="e">
        <f>Comprehensive!$S$132/Comprehensive!$R$132</f>
        <v>#DIV/0!</v>
      </c>
      <c r="AE132" s="73" t="e">
        <f>Comprehensive!$V$132/Comprehensive!$U$132</f>
        <v>#DIV/0!</v>
      </c>
      <c r="AF132" s="73" t="e">
        <f>Comprehensive!$Y$132/Comprehensive!$X$132</f>
        <v>#DIV/0!</v>
      </c>
      <c r="AG132" s="73" t="e">
        <f>Comprehensive!$AB$132/Comprehensive!$AA$132</f>
        <v>#DIV/0!</v>
      </c>
      <c r="AH132" s="73" t="e">
        <f>Comprehensive!$AE$132/Comprehensive!$AD$132</f>
        <v>#DIV/0!</v>
      </c>
      <c r="AI132" s="73" t="e">
        <f>Comprehensive!$AH$132/Comprehensive!$AG$132</f>
        <v>#DIV/0!</v>
      </c>
      <c r="AJ132" s="73" t="e">
        <f>Comprehensive!$AK$132/Comprehensive!$AJ$132</f>
        <v>#DIV/0!</v>
      </c>
      <c r="AK132" s="73" t="e">
        <f>Comprehensive!$AN$132/Comprehensive!$AM$132</f>
        <v>#DIV/0!</v>
      </c>
    </row>
    <row r="133" spans="1:37" x14ac:dyDescent="0.25">
      <c r="A133" s="59">
        <f>IF(AND(Comprehensive!F133&lt;&gt;"",Comprehensive!G133&lt;&gt;"",Comprehensive!H133&lt;&gt;""),1,0)+IF(AND(Comprehensive!I133&lt;&gt;"",Comprehensive!J133&lt;&gt;"",Comprehensive!K133&lt;&gt;""),1,0)+IF(AND(Comprehensive!L133&lt;&gt;"",Comprehensive!M133&lt;&gt;"",Comprehensive!N133&lt;&gt;""),1,0)+IF(AND(Comprehensive!O133&lt;&gt;"",Comprehensive!P133&lt;&gt;"",Comprehensive!Q133&lt;&gt;""),1,0)+IF(AND(Comprehensive!R133&lt;&gt;"",Comprehensive!S133&lt;&gt;"",Comprehensive!T133&lt;&gt;""),1,0)+IF(AND(Comprehensive!U133&lt;&gt;"",Comprehensive!V133&lt;&gt;"",Comprehensive!W133&lt;&gt;""),1,0)+IF(AND(Comprehensive!X133&lt;&gt;"",Comprehensive!Y133&lt;&gt;"",Comprehensive!Z133&lt;&gt;""),1,0)+IF(AND(Comprehensive!AA133&lt;&gt;"",Comprehensive!AB133&lt;&gt;"",Comprehensive!AC133&lt;&gt;""),1,0)+IF(AND(Comprehensive!AD133&lt;&gt;"",Comprehensive!AE133&lt;&gt;"",Comprehensive!AF133&lt;&gt;""),1,0)+IF(AND(Comprehensive!AG133&lt;&gt;"",Comprehensive!AH133&lt;&gt;"",Comprehensive!AI133&lt;&gt;""),1,0)+IF(AND(Comprehensive!AJ133&lt;&gt;"",Comprehensive!AK133&lt;&gt;"",Comprehensive!AL133&lt;&gt;""),1,0)+IF(AND(Comprehensive!AM133&lt;&gt;"",Comprehensive!AN133&lt;&gt;"",Comprehensive!AO133&lt;&gt;""),1,0)</f>
        <v>0</v>
      </c>
      <c r="B133" s="60">
        <f>COUNTA(Comprehensive!F133:AO133)</f>
        <v>0</v>
      </c>
      <c r="C133" s="61" t="str">
        <f t="shared" si="11"/>
        <v>OK</v>
      </c>
      <c r="G133" s="49">
        <f>IF(AND(TPL!F133&lt;&gt;"",TPL!U133&lt;&gt;""),1,0)+IF(AND(TPL!G133&lt;&gt;"",TPL!V133&lt;&gt;""),1,0)+IF(AND(TPL!H133&lt;&gt;"",TPL!W133&lt;&gt;""),1,0)+IF(AND(TPL!I133&lt;&gt;"",TPL!X133&lt;&gt;""),1,0)+IF(AND(TPL!J133&lt;&gt;"",TPL!Y133&lt;&gt;""),1,0)+IF(AND(TPL!K133&lt;&gt;"",TPL!Z133&lt;&gt;""),1,0)+IF(AND(TPL!L133&lt;&gt;"",TPL!AA133&lt;&gt;""),1,0)+IF(AND(TPL!M133&lt;&gt;"",TPL!AB133&lt;&gt;""),1,0)+IF(AND(TPL!N133&lt;&gt;"",TPL!AC133&lt;&gt;""),1,0)+IF(AND(TPL!O133&lt;&gt;"",TPL!AD133&lt;&gt;""),1,0)+IF(AND(TPL!P133&lt;&gt;"",TPL!AE133&lt;&gt;""),1,0)+IF(AND(TPL!Q133&lt;&gt;"",TPL!AF133&lt;&gt;""),1,0)</f>
        <v>0</v>
      </c>
      <c r="H133" s="65">
        <f>COUNTA(TPL!F133:Q133)+COUNTA(TPL!U133:AF133)</f>
        <v>0</v>
      </c>
      <c r="I133" s="51" t="str">
        <f t="shared" si="9"/>
        <v>OK</v>
      </c>
      <c r="L133" s="73">
        <f>Comprehensive!$G$133-Comprehensive!$F$133</f>
        <v>0</v>
      </c>
      <c r="M133" s="73">
        <f>Comprehensive!$J$133-Comprehensive!$I$133</f>
        <v>0</v>
      </c>
      <c r="N133" s="73">
        <f>Comprehensive!$M$133-Comprehensive!$L$133</f>
        <v>0</v>
      </c>
      <c r="O133" s="73">
        <f>Comprehensive!$P$133-Comprehensive!$O$133</f>
        <v>0</v>
      </c>
      <c r="P133" s="73">
        <f>Comprehensive!$S$133-Comprehensive!$R$133</f>
        <v>0</v>
      </c>
      <c r="Q133" s="73">
        <f>Comprehensive!$V$133-Comprehensive!$U$133</f>
        <v>0</v>
      </c>
      <c r="R133" s="73">
        <f>Comprehensive!$Y$133-Comprehensive!$X$133</f>
        <v>0</v>
      </c>
      <c r="S133" s="73">
        <f>Comprehensive!$AB$133-Comprehensive!$AA$133</f>
        <v>0</v>
      </c>
      <c r="T133" s="73">
        <f>Comprehensive!$AE$133-Comprehensive!$AD$133</f>
        <v>0</v>
      </c>
      <c r="U133" s="73">
        <f>Comprehensive!$AH$133-Comprehensive!$AG$133</f>
        <v>0</v>
      </c>
      <c r="V133" s="73">
        <f>Comprehensive!$AK$133-Comprehensive!$AJ$133</f>
        <v>0</v>
      </c>
      <c r="W133" s="73">
        <f>Comprehensive!$AN$133-Comprehensive!$AM$133</f>
        <v>0</v>
      </c>
      <c r="Z133" s="73" t="e">
        <f>Comprehensive!$G$133/Comprehensive!$F$133</f>
        <v>#DIV/0!</v>
      </c>
      <c r="AA133" s="73" t="e">
        <f>Comprehensive!$J$133/Comprehensive!$I$133</f>
        <v>#DIV/0!</v>
      </c>
      <c r="AB133" s="73" t="e">
        <f>Comprehensive!$M$133/Comprehensive!$L$133</f>
        <v>#DIV/0!</v>
      </c>
      <c r="AC133" s="73" t="e">
        <f>Comprehensive!$P$133/Comprehensive!$O$133</f>
        <v>#DIV/0!</v>
      </c>
      <c r="AD133" s="73" t="e">
        <f>Comprehensive!$S$133/Comprehensive!$R$133</f>
        <v>#DIV/0!</v>
      </c>
      <c r="AE133" s="73" t="e">
        <f>Comprehensive!$V$133/Comprehensive!$U$133</f>
        <v>#DIV/0!</v>
      </c>
      <c r="AF133" s="73" t="e">
        <f>Comprehensive!$Y$133/Comprehensive!$X$133</f>
        <v>#DIV/0!</v>
      </c>
      <c r="AG133" s="73" t="e">
        <f>Comprehensive!$AB$133/Comprehensive!$AA$133</f>
        <v>#DIV/0!</v>
      </c>
      <c r="AH133" s="73" t="e">
        <f>Comprehensive!$AE$133/Comprehensive!$AD$133</f>
        <v>#DIV/0!</v>
      </c>
      <c r="AI133" s="73" t="e">
        <f>Comprehensive!$AH$133/Comprehensive!$AG$133</f>
        <v>#DIV/0!</v>
      </c>
      <c r="AJ133" s="73" t="e">
        <f>Comprehensive!$AK$133/Comprehensive!$AJ$133</f>
        <v>#DIV/0!</v>
      </c>
      <c r="AK133" s="73" t="e">
        <f>Comprehensive!$AN$133/Comprehensive!$AM$133</f>
        <v>#DIV/0!</v>
      </c>
    </row>
    <row r="134" spans="1:37" x14ac:dyDescent="0.25">
      <c r="A134" s="59">
        <f>IF(AND(Comprehensive!F134&lt;&gt;"",Comprehensive!G134&lt;&gt;"",Comprehensive!H134&lt;&gt;""),1,0)+IF(AND(Comprehensive!I134&lt;&gt;"",Comprehensive!J134&lt;&gt;"",Comprehensive!K134&lt;&gt;""),1,0)+IF(AND(Comprehensive!L134&lt;&gt;"",Comprehensive!M134&lt;&gt;"",Comprehensive!N134&lt;&gt;""),1,0)+IF(AND(Comprehensive!O134&lt;&gt;"",Comprehensive!P134&lt;&gt;"",Comprehensive!Q134&lt;&gt;""),1,0)+IF(AND(Comprehensive!R134&lt;&gt;"",Comprehensive!S134&lt;&gt;"",Comprehensive!T134&lt;&gt;""),1,0)+IF(AND(Comprehensive!U134&lt;&gt;"",Comprehensive!V134&lt;&gt;"",Comprehensive!W134&lt;&gt;""),1,0)+IF(AND(Comprehensive!X134&lt;&gt;"",Comprehensive!Y134&lt;&gt;"",Comprehensive!Z134&lt;&gt;""),1,0)+IF(AND(Comprehensive!AA134&lt;&gt;"",Comprehensive!AB134&lt;&gt;"",Comprehensive!AC134&lt;&gt;""),1,0)+IF(AND(Comprehensive!AD134&lt;&gt;"",Comprehensive!AE134&lt;&gt;"",Comprehensive!AF134&lt;&gt;""),1,0)+IF(AND(Comprehensive!AG134&lt;&gt;"",Comprehensive!AH134&lt;&gt;"",Comprehensive!AI134&lt;&gt;""),1,0)+IF(AND(Comprehensive!AJ134&lt;&gt;"",Comprehensive!AK134&lt;&gt;"",Comprehensive!AL134&lt;&gt;""),1,0)+IF(AND(Comprehensive!AM134&lt;&gt;"",Comprehensive!AN134&lt;&gt;"",Comprehensive!AO134&lt;&gt;""),1,0)</f>
        <v>0</v>
      </c>
      <c r="B134" s="60">
        <f>COUNTA(Comprehensive!F134:AO134)</f>
        <v>0</v>
      </c>
      <c r="C134" s="61" t="str">
        <f t="shared" si="11"/>
        <v>OK</v>
      </c>
      <c r="G134" s="49">
        <f>IF(AND(TPL!F134&lt;&gt;"",TPL!U134&lt;&gt;""),1,0)+IF(AND(TPL!G134&lt;&gt;"",TPL!V134&lt;&gt;""),1,0)+IF(AND(TPL!H134&lt;&gt;"",TPL!W134&lt;&gt;""),1,0)+IF(AND(TPL!I134&lt;&gt;"",TPL!X134&lt;&gt;""),1,0)+IF(AND(TPL!J134&lt;&gt;"",TPL!Y134&lt;&gt;""),1,0)+IF(AND(TPL!K134&lt;&gt;"",TPL!Z134&lt;&gt;""),1,0)+IF(AND(TPL!L134&lt;&gt;"",TPL!AA134&lt;&gt;""),1,0)+IF(AND(TPL!M134&lt;&gt;"",TPL!AB134&lt;&gt;""),1,0)+IF(AND(TPL!N134&lt;&gt;"",TPL!AC134&lt;&gt;""),1,0)+IF(AND(TPL!O134&lt;&gt;"",TPL!AD134&lt;&gt;""),1,0)+IF(AND(TPL!P134&lt;&gt;"",TPL!AE134&lt;&gt;""),1,0)+IF(AND(TPL!Q134&lt;&gt;"",TPL!AF134&lt;&gt;""),1,0)</f>
        <v>0</v>
      </c>
      <c r="H134" s="65">
        <f>COUNTA(TPL!F134:Q134)+COUNTA(TPL!U134:AF134)</f>
        <v>0</v>
      </c>
      <c r="I134" s="51" t="str">
        <f t="shared" si="9"/>
        <v>OK</v>
      </c>
      <c r="L134" s="73">
        <f>Comprehensive!$G$134-Comprehensive!$F$134</f>
        <v>0</v>
      </c>
      <c r="M134" s="73">
        <f>Comprehensive!$J$134-Comprehensive!$I$134</f>
        <v>0</v>
      </c>
      <c r="N134" s="73">
        <f>Comprehensive!$M$134-Comprehensive!$L$134</f>
        <v>0</v>
      </c>
      <c r="O134" s="73">
        <f>Comprehensive!$P$134-Comprehensive!$O$134</f>
        <v>0</v>
      </c>
      <c r="P134" s="73">
        <f>Comprehensive!$S$134-Comprehensive!$R$134</f>
        <v>0</v>
      </c>
      <c r="Q134" s="73">
        <f>Comprehensive!$V$134-Comprehensive!$U$134</f>
        <v>0</v>
      </c>
      <c r="R134" s="73">
        <f>Comprehensive!$Y$134-Comprehensive!$X$134</f>
        <v>0</v>
      </c>
      <c r="S134" s="73">
        <f>Comprehensive!$AB$134-Comprehensive!$AA$134</f>
        <v>0</v>
      </c>
      <c r="T134" s="73">
        <f>Comprehensive!$AE$134-Comprehensive!$AD$134</f>
        <v>0</v>
      </c>
      <c r="U134" s="73">
        <f>Comprehensive!$AH$134-Comprehensive!$AG$134</f>
        <v>0</v>
      </c>
      <c r="V134" s="73">
        <f>Comprehensive!$AK$134-Comprehensive!$AJ$134</f>
        <v>0</v>
      </c>
      <c r="W134" s="73">
        <f>Comprehensive!$AN$134-Comprehensive!$AM$134</f>
        <v>0</v>
      </c>
      <c r="Z134" s="73" t="e">
        <f>Comprehensive!$G$134/Comprehensive!$F$134</f>
        <v>#DIV/0!</v>
      </c>
      <c r="AA134" s="73" t="e">
        <f>Comprehensive!$J$134/Comprehensive!$I$134</f>
        <v>#DIV/0!</v>
      </c>
      <c r="AB134" s="73" t="e">
        <f>Comprehensive!$M$134/Comprehensive!$L$134</f>
        <v>#DIV/0!</v>
      </c>
      <c r="AC134" s="73" t="e">
        <f>Comprehensive!$P$134/Comprehensive!$O$134</f>
        <v>#DIV/0!</v>
      </c>
      <c r="AD134" s="73" t="e">
        <f>Comprehensive!$S$134/Comprehensive!$R$134</f>
        <v>#DIV/0!</v>
      </c>
      <c r="AE134" s="73" t="e">
        <f>Comprehensive!$V$134/Comprehensive!$U$134</f>
        <v>#DIV/0!</v>
      </c>
      <c r="AF134" s="73" t="e">
        <f>Comprehensive!$Y$134/Comprehensive!$X$134</f>
        <v>#DIV/0!</v>
      </c>
      <c r="AG134" s="73" t="e">
        <f>Comprehensive!$AB$134/Comprehensive!$AA$134</f>
        <v>#DIV/0!</v>
      </c>
      <c r="AH134" s="73" t="e">
        <f>Comprehensive!$AE$134/Comprehensive!$AD$134</f>
        <v>#DIV/0!</v>
      </c>
      <c r="AI134" s="73" t="e">
        <f>Comprehensive!$AH$134/Comprehensive!$AG$134</f>
        <v>#DIV/0!</v>
      </c>
      <c r="AJ134" s="73" t="e">
        <f>Comprehensive!$AK$134/Comprehensive!$AJ$134</f>
        <v>#DIV/0!</v>
      </c>
      <c r="AK134" s="73" t="e">
        <f>Comprehensive!$AN$134/Comprehensive!$AM$134</f>
        <v>#DIV/0!</v>
      </c>
    </row>
    <row r="135" spans="1:37" x14ac:dyDescent="0.25">
      <c r="A135" s="59">
        <f>IF(AND(Comprehensive!F135&lt;&gt;"",Comprehensive!G135&lt;&gt;"",Comprehensive!H135&lt;&gt;""),1,0)+IF(AND(Comprehensive!I135&lt;&gt;"",Comprehensive!J135&lt;&gt;"",Comprehensive!K135&lt;&gt;""),1,0)+IF(AND(Comprehensive!L135&lt;&gt;"",Comprehensive!M135&lt;&gt;"",Comprehensive!N135&lt;&gt;""),1,0)+IF(AND(Comprehensive!O135&lt;&gt;"",Comprehensive!P135&lt;&gt;"",Comprehensive!Q135&lt;&gt;""),1,0)+IF(AND(Comprehensive!R135&lt;&gt;"",Comprehensive!S135&lt;&gt;"",Comprehensive!T135&lt;&gt;""),1,0)+IF(AND(Comprehensive!U135&lt;&gt;"",Comprehensive!V135&lt;&gt;"",Comprehensive!W135&lt;&gt;""),1,0)+IF(AND(Comprehensive!X135&lt;&gt;"",Comprehensive!Y135&lt;&gt;"",Comprehensive!Z135&lt;&gt;""),1,0)+IF(AND(Comprehensive!AA135&lt;&gt;"",Comprehensive!AB135&lt;&gt;"",Comprehensive!AC135&lt;&gt;""),1,0)+IF(AND(Comprehensive!AD135&lt;&gt;"",Comprehensive!AE135&lt;&gt;"",Comprehensive!AF135&lt;&gt;""),1,0)+IF(AND(Comprehensive!AG135&lt;&gt;"",Comprehensive!AH135&lt;&gt;"",Comprehensive!AI135&lt;&gt;""),1,0)+IF(AND(Comprehensive!AJ135&lt;&gt;"",Comprehensive!AK135&lt;&gt;"",Comprehensive!AL135&lt;&gt;""),1,0)+IF(AND(Comprehensive!AM135&lt;&gt;"",Comprehensive!AN135&lt;&gt;"",Comprehensive!AO135&lt;&gt;""),1,0)</f>
        <v>0</v>
      </c>
      <c r="B135" s="60">
        <f>COUNTA(Comprehensive!F135:AO135)</f>
        <v>0</v>
      </c>
      <c r="C135" s="61" t="str">
        <f t="shared" si="11"/>
        <v>OK</v>
      </c>
      <c r="G135" s="49">
        <f>IF(AND(TPL!F135&lt;&gt;"",TPL!U135&lt;&gt;""),1,0)+IF(AND(TPL!G135&lt;&gt;"",TPL!V135&lt;&gt;""),1,0)+IF(AND(TPL!H135&lt;&gt;"",TPL!W135&lt;&gt;""),1,0)+IF(AND(TPL!I135&lt;&gt;"",TPL!X135&lt;&gt;""),1,0)+IF(AND(TPL!J135&lt;&gt;"",TPL!Y135&lt;&gt;""),1,0)+IF(AND(TPL!K135&lt;&gt;"",TPL!Z135&lt;&gt;""),1,0)+IF(AND(TPL!L135&lt;&gt;"",TPL!AA135&lt;&gt;""),1,0)+IF(AND(TPL!M135&lt;&gt;"",TPL!AB135&lt;&gt;""),1,0)+IF(AND(TPL!N135&lt;&gt;"",TPL!AC135&lt;&gt;""),1,0)+IF(AND(TPL!O135&lt;&gt;"",TPL!AD135&lt;&gt;""),1,0)+IF(AND(TPL!P135&lt;&gt;"",TPL!AE135&lt;&gt;""),1,0)+IF(AND(TPL!Q135&lt;&gt;"",TPL!AF135&lt;&gt;""),1,0)</f>
        <v>0</v>
      </c>
      <c r="H135" s="65">
        <f>COUNTA(TPL!F135:Q135)+COUNTA(TPL!U135:AF135)</f>
        <v>0</v>
      </c>
      <c r="I135" s="51" t="str">
        <f t="shared" si="9"/>
        <v>OK</v>
      </c>
      <c r="L135" s="73">
        <f>Comprehensive!$G$135-Comprehensive!$F$135</f>
        <v>0</v>
      </c>
      <c r="M135" s="73">
        <f>Comprehensive!$J$135-Comprehensive!$I$135</f>
        <v>0</v>
      </c>
      <c r="N135" s="73">
        <f>Comprehensive!$M$135-Comprehensive!$L$135</f>
        <v>0</v>
      </c>
      <c r="O135" s="73">
        <f>Comprehensive!$P$135-Comprehensive!$O$135</f>
        <v>0</v>
      </c>
      <c r="P135" s="73">
        <f>Comprehensive!$S$135-Comprehensive!$R$135</f>
        <v>0</v>
      </c>
      <c r="Q135" s="73">
        <f>Comprehensive!$V$135-Comprehensive!$U$135</f>
        <v>0</v>
      </c>
      <c r="R135" s="73">
        <f>Comprehensive!$Y$135-Comprehensive!$X$135</f>
        <v>0</v>
      </c>
      <c r="S135" s="73">
        <f>Comprehensive!$AB$135-Comprehensive!$AA$135</f>
        <v>0</v>
      </c>
      <c r="T135" s="73">
        <f>Comprehensive!$AE$135-Comprehensive!$AD$135</f>
        <v>0</v>
      </c>
      <c r="U135" s="73">
        <f>Comprehensive!$AH$135-Comprehensive!$AG$135</f>
        <v>0</v>
      </c>
      <c r="V135" s="73">
        <f>Comprehensive!$AK$135-Comprehensive!$AJ$135</f>
        <v>0</v>
      </c>
      <c r="W135" s="73">
        <f>Comprehensive!$AN$135-Comprehensive!$AM$135</f>
        <v>0</v>
      </c>
      <c r="Z135" s="73" t="e">
        <f>Comprehensive!$G$135/Comprehensive!$F$135</f>
        <v>#DIV/0!</v>
      </c>
      <c r="AA135" s="73" t="e">
        <f>Comprehensive!$J$135/Comprehensive!$I$135</f>
        <v>#DIV/0!</v>
      </c>
      <c r="AB135" s="73" t="e">
        <f>Comprehensive!$M$135/Comprehensive!$L$135</f>
        <v>#DIV/0!</v>
      </c>
      <c r="AC135" s="73" t="e">
        <f>Comprehensive!$P$135/Comprehensive!$O$135</f>
        <v>#DIV/0!</v>
      </c>
      <c r="AD135" s="73" t="e">
        <f>Comprehensive!$S$135/Comprehensive!$R$135</f>
        <v>#DIV/0!</v>
      </c>
      <c r="AE135" s="73" t="e">
        <f>Comprehensive!$V$135/Comprehensive!$U$135</f>
        <v>#DIV/0!</v>
      </c>
      <c r="AF135" s="73" t="e">
        <f>Comprehensive!$Y$135/Comprehensive!$X$135</f>
        <v>#DIV/0!</v>
      </c>
      <c r="AG135" s="73" t="e">
        <f>Comprehensive!$AB$135/Comprehensive!$AA$135</f>
        <v>#DIV/0!</v>
      </c>
      <c r="AH135" s="73" t="e">
        <f>Comprehensive!$AE$135/Comprehensive!$AD$135</f>
        <v>#DIV/0!</v>
      </c>
      <c r="AI135" s="73" t="e">
        <f>Comprehensive!$AH$135/Comprehensive!$AG$135</f>
        <v>#DIV/0!</v>
      </c>
      <c r="AJ135" s="73" t="e">
        <f>Comprehensive!$AK$135/Comprehensive!$AJ$135</f>
        <v>#DIV/0!</v>
      </c>
      <c r="AK135" s="73" t="e">
        <f>Comprehensive!$AN$135/Comprehensive!$AM$135</f>
        <v>#DIV/0!</v>
      </c>
    </row>
    <row r="136" spans="1:37" x14ac:dyDescent="0.25">
      <c r="A136" s="59">
        <f>IF(AND(Comprehensive!F136&lt;&gt;"",Comprehensive!G136&lt;&gt;"",Comprehensive!H136&lt;&gt;""),1,0)+IF(AND(Comprehensive!I136&lt;&gt;"",Comprehensive!J136&lt;&gt;"",Comprehensive!K136&lt;&gt;""),1,0)+IF(AND(Comprehensive!L136&lt;&gt;"",Comprehensive!M136&lt;&gt;"",Comprehensive!N136&lt;&gt;""),1,0)+IF(AND(Comprehensive!O136&lt;&gt;"",Comprehensive!P136&lt;&gt;"",Comprehensive!Q136&lt;&gt;""),1,0)+IF(AND(Comprehensive!R136&lt;&gt;"",Comprehensive!S136&lt;&gt;"",Comprehensive!T136&lt;&gt;""),1,0)+IF(AND(Comprehensive!U136&lt;&gt;"",Comprehensive!V136&lt;&gt;"",Comprehensive!W136&lt;&gt;""),1,0)+IF(AND(Comprehensive!X136&lt;&gt;"",Comprehensive!Y136&lt;&gt;"",Comprehensive!Z136&lt;&gt;""),1,0)+IF(AND(Comprehensive!AA136&lt;&gt;"",Comprehensive!AB136&lt;&gt;"",Comprehensive!AC136&lt;&gt;""),1,0)+IF(AND(Comprehensive!AD136&lt;&gt;"",Comprehensive!AE136&lt;&gt;"",Comprehensive!AF136&lt;&gt;""),1,0)+IF(AND(Comprehensive!AG136&lt;&gt;"",Comprehensive!AH136&lt;&gt;"",Comprehensive!AI136&lt;&gt;""),1,0)+IF(AND(Comprehensive!AJ136&lt;&gt;"",Comprehensive!AK136&lt;&gt;"",Comprehensive!AL136&lt;&gt;""),1,0)+IF(AND(Comprehensive!AM136&lt;&gt;"",Comprehensive!AN136&lt;&gt;"",Comprehensive!AO136&lt;&gt;""),1,0)</f>
        <v>0</v>
      </c>
      <c r="B136" s="60">
        <f>COUNTA(Comprehensive!F136:AO136)</f>
        <v>0</v>
      </c>
      <c r="C136" s="61" t="str">
        <f t="shared" si="11"/>
        <v>OK</v>
      </c>
      <c r="G136" s="49">
        <f>IF(AND(TPL!F136&lt;&gt;"",TPL!U136&lt;&gt;""),1,0)+IF(AND(TPL!G136&lt;&gt;"",TPL!V136&lt;&gt;""),1,0)+IF(AND(TPL!H136&lt;&gt;"",TPL!W136&lt;&gt;""),1,0)+IF(AND(TPL!I136&lt;&gt;"",TPL!X136&lt;&gt;""),1,0)+IF(AND(TPL!J136&lt;&gt;"",TPL!Y136&lt;&gt;""),1,0)+IF(AND(TPL!K136&lt;&gt;"",TPL!Z136&lt;&gt;""),1,0)+IF(AND(TPL!L136&lt;&gt;"",TPL!AA136&lt;&gt;""),1,0)+IF(AND(TPL!M136&lt;&gt;"",TPL!AB136&lt;&gt;""),1,0)+IF(AND(TPL!N136&lt;&gt;"",TPL!AC136&lt;&gt;""),1,0)+IF(AND(TPL!O136&lt;&gt;"",TPL!AD136&lt;&gt;""),1,0)+IF(AND(TPL!P136&lt;&gt;"",TPL!AE136&lt;&gt;""),1,0)+IF(AND(TPL!Q136&lt;&gt;"",TPL!AF136&lt;&gt;""),1,0)</f>
        <v>0</v>
      </c>
      <c r="H136" s="65">
        <f>COUNTA(TPL!F136:Q136)+COUNTA(TPL!U136:AF136)</f>
        <v>0</v>
      </c>
      <c r="I136" s="51" t="str">
        <f t="shared" si="9"/>
        <v>OK</v>
      </c>
      <c r="L136" s="73">
        <f>Comprehensive!$G$136-Comprehensive!$F$136</f>
        <v>0</v>
      </c>
      <c r="M136" s="73">
        <f>Comprehensive!$J$136-Comprehensive!$I$136</f>
        <v>0</v>
      </c>
      <c r="N136" s="73">
        <f>Comprehensive!$M$136-Comprehensive!$L$136</f>
        <v>0</v>
      </c>
      <c r="O136" s="73">
        <f>Comprehensive!$P$136-Comprehensive!$O$136</f>
        <v>0</v>
      </c>
      <c r="P136" s="73">
        <f>Comprehensive!$S$136-Comprehensive!$R$136</f>
        <v>0</v>
      </c>
      <c r="Q136" s="73">
        <f>Comprehensive!$V$136-Comprehensive!$U$136</f>
        <v>0</v>
      </c>
      <c r="R136" s="73">
        <f>Comprehensive!$Y$136-Comprehensive!$X$136</f>
        <v>0</v>
      </c>
      <c r="S136" s="73">
        <f>Comprehensive!$AB$136-Comprehensive!$AA$136</f>
        <v>0</v>
      </c>
      <c r="T136" s="73">
        <f>Comprehensive!$AE$136-Comprehensive!$AD$136</f>
        <v>0</v>
      </c>
      <c r="U136" s="73">
        <f>Comprehensive!$AH$136-Comprehensive!$AG$136</f>
        <v>0</v>
      </c>
      <c r="V136" s="73">
        <f>Comprehensive!$AK$136-Comprehensive!$AJ$136</f>
        <v>0</v>
      </c>
      <c r="W136" s="73">
        <f>Comprehensive!$AN$136-Comprehensive!$AM$136</f>
        <v>0</v>
      </c>
      <c r="Z136" s="73" t="e">
        <f>Comprehensive!$G$136/Comprehensive!$F$136</f>
        <v>#DIV/0!</v>
      </c>
      <c r="AA136" s="73" t="e">
        <f>Comprehensive!$J$136/Comprehensive!$I$136</f>
        <v>#DIV/0!</v>
      </c>
      <c r="AB136" s="73" t="e">
        <f>Comprehensive!$M$136/Comprehensive!$L$136</f>
        <v>#DIV/0!</v>
      </c>
      <c r="AC136" s="73" t="e">
        <f>Comprehensive!$P$136/Comprehensive!$O$136</f>
        <v>#DIV/0!</v>
      </c>
      <c r="AD136" s="73" t="e">
        <f>Comprehensive!$S$136/Comprehensive!$R$136</f>
        <v>#DIV/0!</v>
      </c>
      <c r="AE136" s="73" t="e">
        <f>Comprehensive!$V$136/Comprehensive!$U$136</f>
        <v>#DIV/0!</v>
      </c>
      <c r="AF136" s="73" t="e">
        <f>Comprehensive!$Y$136/Comprehensive!$X$136</f>
        <v>#DIV/0!</v>
      </c>
      <c r="AG136" s="73" t="e">
        <f>Comprehensive!$AB$136/Comprehensive!$AA$136</f>
        <v>#DIV/0!</v>
      </c>
      <c r="AH136" s="73" t="e">
        <f>Comprehensive!$AE$136/Comprehensive!$AD$136</f>
        <v>#DIV/0!</v>
      </c>
      <c r="AI136" s="73" t="e">
        <f>Comprehensive!$AH$136/Comprehensive!$AG$136</f>
        <v>#DIV/0!</v>
      </c>
      <c r="AJ136" s="73" t="e">
        <f>Comprehensive!$AK$136/Comprehensive!$AJ$136</f>
        <v>#DIV/0!</v>
      </c>
      <c r="AK136" s="73" t="e">
        <f>Comprehensive!$AN$136/Comprehensive!$AM$136</f>
        <v>#DIV/0!</v>
      </c>
    </row>
    <row r="137" spans="1:37" x14ac:dyDescent="0.25">
      <c r="A137" s="59">
        <f>IF(AND(Comprehensive!F137&lt;&gt;"",Comprehensive!G137&lt;&gt;"",Comprehensive!H137&lt;&gt;""),1,0)+IF(AND(Comprehensive!I137&lt;&gt;"",Comprehensive!J137&lt;&gt;"",Comprehensive!K137&lt;&gt;""),1,0)+IF(AND(Comprehensive!L137&lt;&gt;"",Comprehensive!M137&lt;&gt;"",Comprehensive!N137&lt;&gt;""),1,0)+IF(AND(Comprehensive!O137&lt;&gt;"",Comprehensive!P137&lt;&gt;"",Comprehensive!Q137&lt;&gt;""),1,0)+IF(AND(Comprehensive!R137&lt;&gt;"",Comprehensive!S137&lt;&gt;"",Comprehensive!T137&lt;&gt;""),1,0)+IF(AND(Comprehensive!U137&lt;&gt;"",Comprehensive!V137&lt;&gt;"",Comprehensive!W137&lt;&gt;""),1,0)+IF(AND(Comprehensive!X137&lt;&gt;"",Comprehensive!Y137&lt;&gt;"",Comprehensive!Z137&lt;&gt;""),1,0)+IF(AND(Comprehensive!AA137&lt;&gt;"",Comprehensive!AB137&lt;&gt;"",Comprehensive!AC137&lt;&gt;""),1,0)+IF(AND(Comprehensive!AD137&lt;&gt;"",Comprehensive!AE137&lt;&gt;"",Comprehensive!AF137&lt;&gt;""),1,0)+IF(AND(Comprehensive!AG137&lt;&gt;"",Comprehensive!AH137&lt;&gt;"",Comprehensive!AI137&lt;&gt;""),1,0)+IF(AND(Comprehensive!AJ137&lt;&gt;"",Comprehensive!AK137&lt;&gt;"",Comprehensive!AL137&lt;&gt;""),1,0)+IF(AND(Comprehensive!AM137&lt;&gt;"",Comprehensive!AN137&lt;&gt;"",Comprehensive!AO137&lt;&gt;""),1,0)</f>
        <v>0</v>
      </c>
      <c r="B137" s="60">
        <f>COUNTA(Comprehensive!F137:AO137)</f>
        <v>0</v>
      </c>
      <c r="C137" s="61" t="str">
        <f t="shared" si="11"/>
        <v>OK</v>
      </c>
      <c r="G137" s="49">
        <f>IF(AND(TPL!F137&lt;&gt;"",TPL!U137&lt;&gt;""),1,0)+IF(AND(TPL!G137&lt;&gt;"",TPL!V137&lt;&gt;""),1,0)+IF(AND(TPL!H137&lt;&gt;"",TPL!W137&lt;&gt;""),1,0)+IF(AND(TPL!I137&lt;&gt;"",TPL!X137&lt;&gt;""),1,0)+IF(AND(TPL!J137&lt;&gt;"",TPL!Y137&lt;&gt;""),1,0)+IF(AND(TPL!K137&lt;&gt;"",TPL!Z137&lt;&gt;""),1,0)+IF(AND(TPL!L137&lt;&gt;"",TPL!AA137&lt;&gt;""),1,0)+IF(AND(TPL!M137&lt;&gt;"",TPL!AB137&lt;&gt;""),1,0)+IF(AND(TPL!N137&lt;&gt;"",TPL!AC137&lt;&gt;""),1,0)+IF(AND(TPL!O137&lt;&gt;"",TPL!AD137&lt;&gt;""),1,0)+IF(AND(TPL!P137&lt;&gt;"",TPL!AE137&lt;&gt;""),1,0)+IF(AND(TPL!Q137&lt;&gt;"",TPL!AF137&lt;&gt;""),1,0)</f>
        <v>0</v>
      </c>
      <c r="H137" s="65">
        <f>COUNTA(TPL!F137:Q137)+COUNTA(TPL!U137:AF137)</f>
        <v>0</v>
      </c>
      <c r="I137" s="51" t="str">
        <f t="shared" si="9"/>
        <v>OK</v>
      </c>
      <c r="L137" s="73">
        <f>Comprehensive!$G$137-Comprehensive!$F$137</f>
        <v>0</v>
      </c>
      <c r="M137" s="73">
        <f>Comprehensive!$J$137-Comprehensive!$I$137</f>
        <v>0</v>
      </c>
      <c r="N137" s="73">
        <f>Comprehensive!$M$137-Comprehensive!$L$137</f>
        <v>0</v>
      </c>
      <c r="O137" s="73">
        <f>Comprehensive!$P$137-Comprehensive!$O$137</f>
        <v>0</v>
      </c>
      <c r="P137" s="73">
        <f>Comprehensive!$S$137-Comprehensive!$R$137</f>
        <v>0</v>
      </c>
      <c r="Q137" s="73">
        <f>Comprehensive!$V$137-Comprehensive!$U$137</f>
        <v>0</v>
      </c>
      <c r="R137" s="73">
        <f>Comprehensive!$Y$137-Comprehensive!$X$137</f>
        <v>0</v>
      </c>
      <c r="S137" s="73">
        <f>Comprehensive!$AB$137-Comprehensive!$AA$137</f>
        <v>0</v>
      </c>
      <c r="T137" s="73">
        <f>Comprehensive!$AE$137-Comprehensive!$AD$137</f>
        <v>0</v>
      </c>
      <c r="U137" s="73">
        <f>Comprehensive!$AH$137-Comprehensive!$AG$137</f>
        <v>0</v>
      </c>
      <c r="V137" s="73">
        <f>Comprehensive!$AK$137-Comprehensive!$AJ$137</f>
        <v>0</v>
      </c>
      <c r="W137" s="73">
        <f>Comprehensive!$AN$137-Comprehensive!$AM$137</f>
        <v>0</v>
      </c>
      <c r="Z137" s="73" t="e">
        <f>Comprehensive!$G$137/Comprehensive!$F$137</f>
        <v>#DIV/0!</v>
      </c>
      <c r="AA137" s="73" t="e">
        <f>Comprehensive!$J$137/Comprehensive!$I$137</f>
        <v>#DIV/0!</v>
      </c>
      <c r="AB137" s="73" t="e">
        <f>Comprehensive!$M$137/Comprehensive!$L$137</f>
        <v>#DIV/0!</v>
      </c>
      <c r="AC137" s="73" t="e">
        <f>Comprehensive!$P$137/Comprehensive!$O$137</f>
        <v>#DIV/0!</v>
      </c>
      <c r="AD137" s="73" t="e">
        <f>Comprehensive!$S$137/Comprehensive!$R$137</f>
        <v>#DIV/0!</v>
      </c>
      <c r="AE137" s="73" t="e">
        <f>Comprehensive!$V$137/Comprehensive!$U$137</f>
        <v>#DIV/0!</v>
      </c>
      <c r="AF137" s="73" t="e">
        <f>Comprehensive!$Y$137/Comprehensive!$X$137</f>
        <v>#DIV/0!</v>
      </c>
      <c r="AG137" s="73" t="e">
        <f>Comprehensive!$AB$137/Comprehensive!$AA$137</f>
        <v>#DIV/0!</v>
      </c>
      <c r="AH137" s="73" t="e">
        <f>Comprehensive!$AE$137/Comprehensive!$AD$137</f>
        <v>#DIV/0!</v>
      </c>
      <c r="AI137" s="73" t="e">
        <f>Comprehensive!$AH$137/Comprehensive!$AG$137</f>
        <v>#DIV/0!</v>
      </c>
      <c r="AJ137" s="73" t="e">
        <f>Comprehensive!$AK$137/Comprehensive!$AJ$137</f>
        <v>#DIV/0!</v>
      </c>
      <c r="AK137" s="73" t="e">
        <f>Comprehensive!$AN$137/Comprehensive!$AM$137</f>
        <v>#DIV/0!</v>
      </c>
    </row>
    <row r="138" spans="1:37" x14ac:dyDescent="0.25">
      <c r="A138" s="59">
        <f>IF(AND(Comprehensive!F138&lt;&gt;"",Comprehensive!G138&lt;&gt;"",Comprehensive!H138&lt;&gt;""),1,0)+IF(AND(Comprehensive!I138&lt;&gt;"",Comprehensive!J138&lt;&gt;"",Comprehensive!K138&lt;&gt;""),1,0)+IF(AND(Comprehensive!L138&lt;&gt;"",Comprehensive!M138&lt;&gt;"",Comprehensive!N138&lt;&gt;""),1,0)+IF(AND(Comprehensive!O138&lt;&gt;"",Comprehensive!P138&lt;&gt;"",Comprehensive!Q138&lt;&gt;""),1,0)+IF(AND(Comprehensive!R138&lt;&gt;"",Comprehensive!S138&lt;&gt;"",Comprehensive!T138&lt;&gt;""),1,0)+IF(AND(Comprehensive!U138&lt;&gt;"",Comprehensive!V138&lt;&gt;"",Comprehensive!W138&lt;&gt;""),1,0)+IF(AND(Comprehensive!X138&lt;&gt;"",Comprehensive!Y138&lt;&gt;"",Comprehensive!Z138&lt;&gt;""),1,0)+IF(AND(Comprehensive!AA138&lt;&gt;"",Comprehensive!AB138&lt;&gt;"",Comprehensive!AC138&lt;&gt;""),1,0)+IF(AND(Comprehensive!AD138&lt;&gt;"",Comprehensive!AE138&lt;&gt;"",Comprehensive!AF138&lt;&gt;""),1,0)+IF(AND(Comprehensive!AG138&lt;&gt;"",Comprehensive!AH138&lt;&gt;"",Comprehensive!AI138&lt;&gt;""),1,0)+IF(AND(Comprehensive!AJ138&lt;&gt;"",Comprehensive!AK138&lt;&gt;"",Comprehensive!AL138&lt;&gt;""),1,0)+IF(AND(Comprehensive!AM138&lt;&gt;"",Comprehensive!AN138&lt;&gt;"",Comprehensive!AO138&lt;&gt;""),1,0)</f>
        <v>0</v>
      </c>
      <c r="B138" s="60">
        <f>COUNTA(Comprehensive!F138:AO138)</f>
        <v>0</v>
      </c>
      <c r="C138" s="61" t="str">
        <f t="shared" si="11"/>
        <v>OK</v>
      </c>
      <c r="G138" s="49">
        <f>IF(AND(TPL!F138&lt;&gt;"",TPL!U138&lt;&gt;""),1,0)+IF(AND(TPL!G138&lt;&gt;"",TPL!V138&lt;&gt;""),1,0)+IF(AND(TPL!H138&lt;&gt;"",TPL!W138&lt;&gt;""),1,0)+IF(AND(TPL!I138&lt;&gt;"",TPL!X138&lt;&gt;""),1,0)+IF(AND(TPL!J138&lt;&gt;"",TPL!Y138&lt;&gt;""),1,0)+IF(AND(TPL!K138&lt;&gt;"",TPL!Z138&lt;&gt;""),1,0)+IF(AND(TPL!L138&lt;&gt;"",TPL!AA138&lt;&gt;""),1,0)+IF(AND(TPL!M138&lt;&gt;"",TPL!AB138&lt;&gt;""),1,0)+IF(AND(TPL!N138&lt;&gt;"",TPL!AC138&lt;&gt;""),1,0)+IF(AND(TPL!O138&lt;&gt;"",TPL!AD138&lt;&gt;""),1,0)+IF(AND(TPL!P138&lt;&gt;"",TPL!AE138&lt;&gt;""),1,0)+IF(AND(TPL!Q138&lt;&gt;"",TPL!AF138&lt;&gt;""),1,0)</f>
        <v>0</v>
      </c>
      <c r="H138" s="65">
        <f>COUNTA(TPL!F138:Q138)+COUNTA(TPL!U138:AF138)</f>
        <v>0</v>
      </c>
      <c r="I138" s="51" t="str">
        <f t="shared" si="9"/>
        <v>OK</v>
      </c>
      <c r="L138" s="73">
        <f>Comprehensive!$G$138-Comprehensive!$F$138</f>
        <v>0</v>
      </c>
      <c r="M138" s="73">
        <f>Comprehensive!$J$138-Comprehensive!$I$138</f>
        <v>0</v>
      </c>
      <c r="N138" s="73">
        <f>Comprehensive!$M$138-Comprehensive!$L$138</f>
        <v>0</v>
      </c>
      <c r="O138" s="73">
        <f>Comprehensive!$P$138-Comprehensive!$O$138</f>
        <v>0</v>
      </c>
      <c r="P138" s="73">
        <f>Comprehensive!$S$138-Comprehensive!$R$138</f>
        <v>0</v>
      </c>
      <c r="Q138" s="73">
        <f>Comprehensive!$V$138-Comprehensive!$U$138</f>
        <v>0</v>
      </c>
      <c r="R138" s="73">
        <f>Comprehensive!$Y$138-Comprehensive!$X$138</f>
        <v>0</v>
      </c>
      <c r="S138" s="73">
        <f>Comprehensive!$AB$138-Comprehensive!$AA$138</f>
        <v>0</v>
      </c>
      <c r="T138" s="73">
        <f>Comprehensive!$AE$138-Comprehensive!$AD$138</f>
        <v>0</v>
      </c>
      <c r="U138" s="73">
        <f>Comprehensive!$AH$138-Comprehensive!$AG$138</f>
        <v>0</v>
      </c>
      <c r="V138" s="73">
        <f>Comprehensive!$AK$138-Comprehensive!$AJ$138</f>
        <v>0</v>
      </c>
      <c r="W138" s="73">
        <f>Comprehensive!$AN$138-Comprehensive!$AM$138</f>
        <v>0</v>
      </c>
      <c r="Z138" s="73" t="e">
        <f>Comprehensive!$G$138/Comprehensive!$F$138</f>
        <v>#DIV/0!</v>
      </c>
      <c r="AA138" s="73" t="e">
        <f>Comprehensive!$J$138/Comprehensive!$I$138</f>
        <v>#DIV/0!</v>
      </c>
      <c r="AB138" s="73" t="e">
        <f>Comprehensive!$M$138/Comprehensive!$L$138</f>
        <v>#DIV/0!</v>
      </c>
      <c r="AC138" s="73" t="e">
        <f>Comprehensive!$P$138/Comprehensive!$O$138</f>
        <v>#DIV/0!</v>
      </c>
      <c r="AD138" s="73" t="e">
        <f>Comprehensive!$S$138/Comprehensive!$R$138</f>
        <v>#DIV/0!</v>
      </c>
      <c r="AE138" s="73" t="e">
        <f>Comprehensive!$V$138/Comprehensive!$U$138</f>
        <v>#DIV/0!</v>
      </c>
      <c r="AF138" s="73" t="e">
        <f>Comprehensive!$Y$138/Comprehensive!$X$138</f>
        <v>#DIV/0!</v>
      </c>
      <c r="AG138" s="73" t="e">
        <f>Comprehensive!$AB$138/Comprehensive!$AA$138</f>
        <v>#DIV/0!</v>
      </c>
      <c r="AH138" s="73" t="e">
        <f>Comprehensive!$AE$138/Comprehensive!$AD$138</f>
        <v>#DIV/0!</v>
      </c>
      <c r="AI138" s="73" t="e">
        <f>Comprehensive!$AH$138/Comprehensive!$AG$138</f>
        <v>#DIV/0!</v>
      </c>
      <c r="AJ138" s="73" t="e">
        <f>Comprehensive!$AK$138/Comprehensive!$AJ$138</f>
        <v>#DIV/0!</v>
      </c>
      <c r="AK138" s="73" t="e">
        <f>Comprehensive!$AN$138/Comprehensive!$AM$138</f>
        <v>#DIV/0!</v>
      </c>
    </row>
    <row r="139" spans="1:37" x14ac:dyDescent="0.25">
      <c r="A139" s="59">
        <f>IF(AND(Comprehensive!F139&lt;&gt;"",Comprehensive!G139&lt;&gt;"",Comprehensive!H139&lt;&gt;""),1,0)+IF(AND(Comprehensive!I139&lt;&gt;"",Comprehensive!J139&lt;&gt;"",Comprehensive!K139&lt;&gt;""),1,0)+IF(AND(Comprehensive!L139&lt;&gt;"",Comprehensive!M139&lt;&gt;"",Comprehensive!N139&lt;&gt;""),1,0)+IF(AND(Comprehensive!O139&lt;&gt;"",Comprehensive!P139&lt;&gt;"",Comprehensive!Q139&lt;&gt;""),1,0)+IF(AND(Comprehensive!R139&lt;&gt;"",Comprehensive!S139&lt;&gt;"",Comprehensive!T139&lt;&gt;""),1,0)+IF(AND(Comprehensive!U139&lt;&gt;"",Comprehensive!V139&lt;&gt;"",Comprehensive!W139&lt;&gt;""),1,0)+IF(AND(Comprehensive!X139&lt;&gt;"",Comprehensive!Y139&lt;&gt;"",Comprehensive!Z139&lt;&gt;""),1,0)+IF(AND(Comprehensive!AA139&lt;&gt;"",Comprehensive!AB139&lt;&gt;"",Comprehensive!AC139&lt;&gt;""),1,0)+IF(AND(Comprehensive!AD139&lt;&gt;"",Comprehensive!AE139&lt;&gt;"",Comprehensive!AF139&lt;&gt;""),1,0)+IF(AND(Comprehensive!AG139&lt;&gt;"",Comprehensive!AH139&lt;&gt;"",Comprehensive!AI139&lt;&gt;""),1,0)+IF(AND(Comprehensive!AJ139&lt;&gt;"",Comprehensive!AK139&lt;&gt;"",Comprehensive!AL139&lt;&gt;""),1,0)+IF(AND(Comprehensive!AM139&lt;&gt;"",Comprehensive!AN139&lt;&gt;"",Comprehensive!AO139&lt;&gt;""),1,0)</f>
        <v>0</v>
      </c>
      <c r="B139" s="60">
        <f>COUNTA(Comprehensive!F139:AO139)</f>
        <v>0</v>
      </c>
      <c r="C139" s="61" t="str">
        <f t="shared" si="11"/>
        <v>OK</v>
      </c>
      <c r="G139" s="49">
        <f>IF(AND(TPL!F139&lt;&gt;"",TPL!U139&lt;&gt;""),1,0)+IF(AND(TPL!G139&lt;&gt;"",TPL!V139&lt;&gt;""),1,0)+IF(AND(TPL!H139&lt;&gt;"",TPL!W139&lt;&gt;""),1,0)+IF(AND(TPL!I139&lt;&gt;"",TPL!X139&lt;&gt;""),1,0)+IF(AND(TPL!J139&lt;&gt;"",TPL!Y139&lt;&gt;""),1,0)+IF(AND(TPL!K139&lt;&gt;"",TPL!Z139&lt;&gt;""),1,0)+IF(AND(TPL!L139&lt;&gt;"",TPL!AA139&lt;&gt;""),1,0)+IF(AND(TPL!M139&lt;&gt;"",TPL!AB139&lt;&gt;""),1,0)+IF(AND(TPL!N139&lt;&gt;"",TPL!AC139&lt;&gt;""),1,0)+IF(AND(TPL!O139&lt;&gt;"",TPL!AD139&lt;&gt;""),1,0)+IF(AND(TPL!P139&lt;&gt;"",TPL!AE139&lt;&gt;""),1,0)+IF(AND(TPL!Q139&lt;&gt;"",TPL!AF139&lt;&gt;""),1,0)</f>
        <v>0</v>
      </c>
      <c r="H139" s="65">
        <f>COUNTA(TPL!F139:Q139)+COUNTA(TPL!U139:AF139)</f>
        <v>0</v>
      </c>
      <c r="I139" s="51" t="str">
        <f t="shared" si="9"/>
        <v>OK</v>
      </c>
      <c r="L139" s="73">
        <f>Comprehensive!$G$139-Comprehensive!$F$139</f>
        <v>0</v>
      </c>
      <c r="M139" s="73">
        <f>Comprehensive!$J$139-Comprehensive!$I$139</f>
        <v>0</v>
      </c>
      <c r="N139" s="73">
        <f>Comprehensive!$M$139-Comprehensive!$L$139</f>
        <v>0</v>
      </c>
      <c r="O139" s="73">
        <f>Comprehensive!$P$139-Comprehensive!$O$139</f>
        <v>0</v>
      </c>
      <c r="P139" s="73">
        <f>Comprehensive!$S$139-Comprehensive!$R$139</f>
        <v>0</v>
      </c>
      <c r="Q139" s="73">
        <f>Comprehensive!$V$139-Comprehensive!$U$139</f>
        <v>0</v>
      </c>
      <c r="R139" s="73">
        <f>Comprehensive!$Y$139-Comprehensive!$X$139</f>
        <v>0</v>
      </c>
      <c r="S139" s="73">
        <f>Comprehensive!$AB$139-Comprehensive!$AA$139</f>
        <v>0</v>
      </c>
      <c r="T139" s="73">
        <f>Comprehensive!$AE$139-Comprehensive!$AD$139</f>
        <v>0</v>
      </c>
      <c r="U139" s="73">
        <f>Comprehensive!$AH$139-Comprehensive!$AG$139</f>
        <v>0</v>
      </c>
      <c r="V139" s="73">
        <f>Comprehensive!$AK$139-Comprehensive!$AJ$139</f>
        <v>0</v>
      </c>
      <c r="W139" s="73">
        <f>Comprehensive!$AN$139-Comprehensive!$AM$139</f>
        <v>0</v>
      </c>
      <c r="Z139" s="73" t="e">
        <f>Comprehensive!$G$139/Comprehensive!$F$139</f>
        <v>#DIV/0!</v>
      </c>
      <c r="AA139" s="73" t="e">
        <f>Comprehensive!$J$139/Comprehensive!$I$139</f>
        <v>#DIV/0!</v>
      </c>
      <c r="AB139" s="73" t="e">
        <f>Comprehensive!$M$139/Comprehensive!$L$139</f>
        <v>#DIV/0!</v>
      </c>
      <c r="AC139" s="73" t="e">
        <f>Comprehensive!$P$139/Comprehensive!$O$139</f>
        <v>#DIV/0!</v>
      </c>
      <c r="AD139" s="73" t="e">
        <f>Comprehensive!$S$139/Comprehensive!$R$139</f>
        <v>#DIV/0!</v>
      </c>
      <c r="AE139" s="73" t="e">
        <f>Comprehensive!$V$139/Comprehensive!$U$139</f>
        <v>#DIV/0!</v>
      </c>
      <c r="AF139" s="73" t="e">
        <f>Comprehensive!$Y$139/Comprehensive!$X$139</f>
        <v>#DIV/0!</v>
      </c>
      <c r="AG139" s="73" t="e">
        <f>Comprehensive!$AB$139/Comprehensive!$AA$139</f>
        <v>#DIV/0!</v>
      </c>
      <c r="AH139" s="73" t="e">
        <f>Comprehensive!$AE$139/Comprehensive!$AD$139</f>
        <v>#DIV/0!</v>
      </c>
      <c r="AI139" s="73" t="e">
        <f>Comprehensive!$AH$139/Comprehensive!$AG$139</f>
        <v>#DIV/0!</v>
      </c>
      <c r="AJ139" s="73" t="e">
        <f>Comprehensive!$AK$139/Comprehensive!$AJ$139</f>
        <v>#DIV/0!</v>
      </c>
      <c r="AK139" s="73" t="e">
        <f>Comprehensive!$AN$139/Comprehensive!$AM$139</f>
        <v>#DIV/0!</v>
      </c>
    </row>
    <row r="143" spans="1:37" x14ac:dyDescent="0.25">
      <c r="G143" s="49">
        <f>IF(AND(TPL!F143&lt;&gt;"",TPL!U143&lt;&gt;""),1,0)+IF(AND(TPL!G143&lt;&gt;"",TPL!V143&lt;&gt;""),1,0)+IF(AND(TPL!H143&lt;&gt;"",TPL!W143&lt;&gt;""),1,0)+IF(AND(TPL!I143&lt;&gt;"",TPL!X143&lt;&gt;""),1,0)+IF(AND(TPL!J143&lt;&gt;"",TPL!Y143&lt;&gt;""),1,0)+IF(AND(TPL!K143&lt;&gt;"",TPL!Z143&lt;&gt;""),1,0)+IF(AND(TPL!L143&lt;&gt;"",TPL!AA143&lt;&gt;""),1,0)+IF(AND(TPL!M143&lt;&gt;"",TPL!AB143&lt;&gt;""),1,0)+IF(AND(TPL!N143&lt;&gt;"",TPL!AC143&lt;&gt;""),1,0)+IF(AND(TPL!O143&lt;&gt;"",TPL!AD143&lt;&gt;""),1,0)+IF(AND(TPL!P143&lt;&gt;"",TPL!AE143&lt;&gt;""),1,0)+IF(AND(TPL!Q143&lt;&gt;"",TPL!AF143&lt;&gt;""),1,0)</f>
        <v>0</v>
      </c>
      <c r="H143" s="65">
        <f>COUNTA(TPL!F143:Q143)+COUNTA(TPL!U143:AF143)</f>
        <v>0</v>
      </c>
      <c r="I143" s="51" t="str">
        <f t="shared" ref="I143:I183" si="12">IF(H143/2=G143,"OK","ERROR")</f>
        <v>OK</v>
      </c>
    </row>
    <row r="144" spans="1:37" x14ac:dyDescent="0.25">
      <c r="G144" s="49">
        <f>IF(AND(TPL!F144&lt;&gt;"",TPL!U144&lt;&gt;""),1,0)+IF(AND(TPL!G144&lt;&gt;"",TPL!V144&lt;&gt;""),1,0)+IF(AND(TPL!H144&lt;&gt;"",TPL!W144&lt;&gt;""),1,0)+IF(AND(TPL!I144&lt;&gt;"",TPL!X144&lt;&gt;""),1,0)+IF(AND(TPL!J144&lt;&gt;"",TPL!Y144&lt;&gt;""),1,0)+IF(AND(TPL!K144&lt;&gt;"",TPL!Z144&lt;&gt;""),1,0)+IF(AND(TPL!L144&lt;&gt;"",TPL!AA144&lt;&gt;""),1,0)+IF(AND(TPL!M144&lt;&gt;"",TPL!AB144&lt;&gt;""),1,0)+IF(AND(TPL!N144&lt;&gt;"",TPL!AC144&lt;&gt;""),1,0)+IF(AND(TPL!O144&lt;&gt;"",TPL!AD144&lt;&gt;""),1,0)+IF(AND(TPL!P144&lt;&gt;"",TPL!AE144&lt;&gt;""),1,0)+IF(AND(TPL!Q144&lt;&gt;"",TPL!AF144&lt;&gt;""),1,0)</f>
        <v>0</v>
      </c>
      <c r="H144" s="65">
        <f>COUNTA(TPL!F144:Q144)+COUNTA(TPL!U144:AF144)</f>
        <v>0</v>
      </c>
      <c r="I144" s="51" t="str">
        <f t="shared" si="12"/>
        <v>OK</v>
      </c>
      <c r="K144" s="55" t="str">
        <f>$L$8</f>
        <v>Al Fujirah</v>
      </c>
      <c r="L144" s="55" t="s">
        <v>145</v>
      </c>
      <c r="M144" s="55" t="s">
        <v>146</v>
      </c>
      <c r="N144" s="55" t="s">
        <v>147</v>
      </c>
      <c r="O144" s="55" t="s">
        <v>148</v>
      </c>
      <c r="P144" s="55" t="s">
        <v>149</v>
      </c>
      <c r="Q144" s="55" t="s">
        <v>150</v>
      </c>
      <c r="R144" s="55" t="s">
        <v>151</v>
      </c>
      <c r="S144" s="55" t="s">
        <v>152</v>
      </c>
      <c r="T144" s="55" t="s">
        <v>153</v>
      </c>
      <c r="U144" s="55" t="s">
        <v>154</v>
      </c>
      <c r="V144" s="55" t="s">
        <v>155</v>
      </c>
      <c r="W144" s="55" t="s">
        <v>156</v>
      </c>
      <c r="Y144" s="55" t="str">
        <f>$L$8</f>
        <v>Al Fujirah</v>
      </c>
      <c r="Z144" s="55" t="s">
        <v>145</v>
      </c>
      <c r="AA144" s="55" t="s">
        <v>146</v>
      </c>
      <c r="AB144" s="55" t="s">
        <v>147</v>
      </c>
      <c r="AC144" s="55" t="s">
        <v>148</v>
      </c>
      <c r="AD144" s="55" t="s">
        <v>149</v>
      </c>
      <c r="AE144" s="55" t="s">
        <v>150</v>
      </c>
      <c r="AF144" s="55" t="s">
        <v>151</v>
      </c>
      <c r="AG144" s="55" t="s">
        <v>152</v>
      </c>
      <c r="AH144" s="55" t="s">
        <v>153</v>
      </c>
      <c r="AI144" s="55" t="s">
        <v>154</v>
      </c>
      <c r="AJ144" s="55" t="s">
        <v>155</v>
      </c>
      <c r="AK144" s="55" t="s">
        <v>156</v>
      </c>
    </row>
    <row r="145" spans="1:37" x14ac:dyDescent="0.25">
      <c r="A145" s="59">
        <f>IF(AND(Comprehensive!F145&lt;&gt;"",Comprehensive!G145&lt;&gt;"",Comprehensive!H145&lt;&gt;""),1,0)+IF(AND(Comprehensive!I145&lt;&gt;"",Comprehensive!J145&lt;&gt;"",Comprehensive!K145&lt;&gt;""),1,0)+IF(AND(Comprehensive!L145&lt;&gt;"",Comprehensive!M145&lt;&gt;"",Comprehensive!N145&lt;&gt;""),1,0)+IF(AND(Comprehensive!O145&lt;&gt;"",Comprehensive!P145&lt;&gt;"",Comprehensive!Q145&lt;&gt;""),1,0)+IF(AND(Comprehensive!R145&lt;&gt;"",Comprehensive!S145&lt;&gt;"",Comprehensive!T145&lt;&gt;""),1,0)+IF(AND(Comprehensive!U145&lt;&gt;"",Comprehensive!V145&lt;&gt;"",Comprehensive!W145&lt;&gt;""),1,0)+IF(AND(Comprehensive!X145&lt;&gt;"",Comprehensive!Y145&lt;&gt;"",Comprehensive!Z145&lt;&gt;""),1,0)+IF(AND(Comprehensive!AA145&lt;&gt;"",Comprehensive!AB145&lt;&gt;"",Comprehensive!AC145&lt;&gt;""),1,0)+IF(AND(Comprehensive!AD145&lt;&gt;"",Comprehensive!AE145&lt;&gt;"",Comprehensive!AF145&lt;&gt;""),1,0)+IF(AND(Comprehensive!AG145&lt;&gt;"",Comprehensive!AH145&lt;&gt;"",Comprehensive!AI145&lt;&gt;""),1,0)+IF(AND(Comprehensive!AJ145&lt;&gt;"",Comprehensive!AK145&lt;&gt;"",Comprehensive!AL145&lt;&gt;""),1,0)+IF(AND(Comprehensive!AM145&lt;&gt;"",Comprehensive!AN145&lt;&gt;"",Comprehensive!AO145&lt;&gt;""),1,0)</f>
        <v>0</v>
      </c>
      <c r="B145" s="60">
        <f>COUNTA(Comprehensive!F145:AO145)</f>
        <v>0</v>
      </c>
      <c r="C145" s="61" t="str">
        <f t="shared" ref="C145:C158" si="13">IF(B145/3=A145,"OK","ERROR")</f>
        <v>OK</v>
      </c>
      <c r="G145" s="49">
        <f>IF(AND(TPL!F145&lt;&gt;"",TPL!U145&lt;&gt;""),1,0)+IF(AND(TPL!G145&lt;&gt;"",TPL!V145&lt;&gt;""),1,0)+IF(AND(TPL!H145&lt;&gt;"",TPL!W145&lt;&gt;""),1,0)+IF(AND(TPL!I145&lt;&gt;"",TPL!X145&lt;&gt;""),1,0)+IF(AND(TPL!J145&lt;&gt;"",TPL!Y145&lt;&gt;""),1,0)+IF(AND(TPL!K145&lt;&gt;"",TPL!Z145&lt;&gt;""),1,0)+IF(AND(TPL!L145&lt;&gt;"",TPL!AA145&lt;&gt;""),1,0)+IF(AND(TPL!M145&lt;&gt;"",TPL!AB145&lt;&gt;""),1,0)+IF(AND(TPL!N145&lt;&gt;"",TPL!AC145&lt;&gt;""),1,0)+IF(AND(TPL!O145&lt;&gt;"",TPL!AD145&lt;&gt;""),1,0)+IF(AND(TPL!P145&lt;&gt;"",TPL!AE145&lt;&gt;""),1,0)+IF(AND(TPL!Q145&lt;&gt;"",TPL!AF145&lt;&gt;""),1,0)</f>
        <v>0</v>
      </c>
      <c r="H145" s="65">
        <f>COUNTA(TPL!F145:Q145)+COUNTA(TPL!U145:AF145)</f>
        <v>0</v>
      </c>
      <c r="I145" s="51" t="str">
        <f t="shared" si="12"/>
        <v>OK</v>
      </c>
      <c r="L145" s="73">
        <f>Comprehensive!$G$145-Comprehensive!$F$145</f>
        <v>0</v>
      </c>
      <c r="M145" s="73">
        <f>Comprehensive!$J$145-Comprehensive!$I$145</f>
        <v>0</v>
      </c>
      <c r="N145" s="73">
        <f>Comprehensive!$M$145-Comprehensive!$L$145</f>
        <v>0</v>
      </c>
      <c r="O145" s="73">
        <f>Comprehensive!$P$145-Comprehensive!$O$145</f>
        <v>0</v>
      </c>
      <c r="P145" s="73">
        <f>Comprehensive!$S$145-Comprehensive!$R$145</f>
        <v>0</v>
      </c>
      <c r="Q145" s="73">
        <f>Comprehensive!$V$145-Comprehensive!$U$145</f>
        <v>0</v>
      </c>
      <c r="R145" s="73">
        <f>Comprehensive!$Y$145-Comprehensive!$X$145</f>
        <v>0</v>
      </c>
      <c r="S145" s="73">
        <f>Comprehensive!$AB$145-Comprehensive!$AA$145</f>
        <v>0</v>
      </c>
      <c r="T145" s="73">
        <f>Comprehensive!$AE$145-Comprehensive!$AD$145</f>
        <v>0</v>
      </c>
      <c r="U145" s="73">
        <f>Comprehensive!$AH$145-Comprehensive!$AG$145</f>
        <v>0</v>
      </c>
      <c r="V145" s="73">
        <f>Comprehensive!$AK$145-Comprehensive!$AJ$145</f>
        <v>0</v>
      </c>
      <c r="W145" s="73">
        <f>Comprehensive!$AN$145-Comprehensive!$AM$145</f>
        <v>0</v>
      </c>
      <c r="Z145" s="73" t="e">
        <f>Comprehensive!$G$145/Comprehensive!$F$145</f>
        <v>#DIV/0!</v>
      </c>
      <c r="AA145" s="73" t="e">
        <f>Comprehensive!$J$145/Comprehensive!$I$145</f>
        <v>#DIV/0!</v>
      </c>
      <c r="AB145" s="73" t="e">
        <f>Comprehensive!$M$145/Comprehensive!$L$145</f>
        <v>#DIV/0!</v>
      </c>
      <c r="AC145" s="73" t="e">
        <f>Comprehensive!$P$145/Comprehensive!$O$145</f>
        <v>#DIV/0!</v>
      </c>
      <c r="AD145" s="73" t="e">
        <f>Comprehensive!$S$145/Comprehensive!$R$145</f>
        <v>#DIV/0!</v>
      </c>
      <c r="AE145" s="73" t="e">
        <f>Comprehensive!$V$145/Comprehensive!$U$145</f>
        <v>#DIV/0!</v>
      </c>
      <c r="AF145" s="73" t="e">
        <f>Comprehensive!$Y$145/Comprehensive!$X$145</f>
        <v>#DIV/0!</v>
      </c>
      <c r="AG145" s="73" t="e">
        <f>Comprehensive!$AB$145/Comprehensive!$AA$145</f>
        <v>#DIV/0!</v>
      </c>
      <c r="AH145" s="73" t="e">
        <f>Comprehensive!$AE$145/Comprehensive!$AD$145</f>
        <v>#DIV/0!</v>
      </c>
      <c r="AI145" s="73" t="e">
        <f>Comprehensive!$AH$145/Comprehensive!$AG$145</f>
        <v>#DIV/0!</v>
      </c>
      <c r="AJ145" s="73" t="e">
        <f>Comprehensive!$AK$145/Comprehensive!$AJ$145</f>
        <v>#DIV/0!</v>
      </c>
      <c r="AK145" s="73" t="e">
        <f>Comprehensive!$AN$145/Comprehensive!$AM$145</f>
        <v>#DIV/0!</v>
      </c>
    </row>
    <row r="146" spans="1:37" x14ac:dyDescent="0.25">
      <c r="A146" s="59">
        <f>IF(AND(Comprehensive!F146&lt;&gt;"",Comprehensive!G146&lt;&gt;"",Comprehensive!H146&lt;&gt;""),1,0)+IF(AND(Comprehensive!I146&lt;&gt;"",Comprehensive!J146&lt;&gt;"",Comprehensive!K146&lt;&gt;""),1,0)+IF(AND(Comprehensive!L146&lt;&gt;"",Comprehensive!M146&lt;&gt;"",Comprehensive!N146&lt;&gt;""),1,0)+IF(AND(Comprehensive!O146&lt;&gt;"",Comprehensive!P146&lt;&gt;"",Comprehensive!Q146&lt;&gt;""),1,0)+IF(AND(Comprehensive!R146&lt;&gt;"",Comprehensive!S146&lt;&gt;"",Comprehensive!T146&lt;&gt;""),1,0)+IF(AND(Comprehensive!U146&lt;&gt;"",Comprehensive!V146&lt;&gt;"",Comprehensive!W146&lt;&gt;""),1,0)+IF(AND(Comprehensive!X146&lt;&gt;"",Comprehensive!Y146&lt;&gt;"",Comprehensive!Z146&lt;&gt;""),1,0)+IF(AND(Comprehensive!AA146&lt;&gt;"",Comprehensive!AB146&lt;&gt;"",Comprehensive!AC146&lt;&gt;""),1,0)+IF(AND(Comprehensive!AD146&lt;&gt;"",Comprehensive!AE146&lt;&gt;"",Comprehensive!AF146&lt;&gt;""),1,0)+IF(AND(Comprehensive!AG146&lt;&gt;"",Comprehensive!AH146&lt;&gt;"",Comprehensive!AI146&lt;&gt;""),1,0)+IF(AND(Comprehensive!AJ146&lt;&gt;"",Comprehensive!AK146&lt;&gt;"",Comprehensive!AL146&lt;&gt;""),1,0)+IF(AND(Comprehensive!AM146&lt;&gt;"",Comprehensive!AN146&lt;&gt;"",Comprehensive!AO146&lt;&gt;""),1,0)</f>
        <v>0</v>
      </c>
      <c r="B146" s="60">
        <f>COUNTA(Comprehensive!F146:AO146)</f>
        <v>0</v>
      </c>
      <c r="C146" s="61" t="str">
        <f t="shared" si="13"/>
        <v>OK</v>
      </c>
      <c r="G146" s="49">
        <f>IF(AND(TPL!F146&lt;&gt;"",TPL!U146&lt;&gt;""),1,0)+IF(AND(TPL!G146&lt;&gt;"",TPL!V146&lt;&gt;""),1,0)+IF(AND(TPL!H146&lt;&gt;"",TPL!W146&lt;&gt;""),1,0)+IF(AND(TPL!I146&lt;&gt;"",TPL!X146&lt;&gt;""),1,0)+IF(AND(TPL!J146&lt;&gt;"",TPL!Y146&lt;&gt;""),1,0)+IF(AND(TPL!K146&lt;&gt;"",TPL!Z146&lt;&gt;""),1,0)+IF(AND(TPL!L146&lt;&gt;"",TPL!AA146&lt;&gt;""),1,0)+IF(AND(TPL!M146&lt;&gt;"",TPL!AB146&lt;&gt;""),1,0)+IF(AND(TPL!N146&lt;&gt;"",TPL!AC146&lt;&gt;""),1,0)+IF(AND(TPL!O146&lt;&gt;"",TPL!AD146&lt;&gt;""),1,0)+IF(AND(TPL!P146&lt;&gt;"",TPL!AE146&lt;&gt;""),1,0)+IF(AND(TPL!Q146&lt;&gt;"",TPL!AF146&lt;&gt;""),1,0)</f>
        <v>0</v>
      </c>
      <c r="H146" s="65">
        <f>COUNTA(TPL!F146:Q146)+COUNTA(TPL!U146:AF146)</f>
        <v>0</v>
      </c>
      <c r="I146" s="51" t="str">
        <f t="shared" si="12"/>
        <v>OK</v>
      </c>
      <c r="L146" s="73">
        <f>Comprehensive!$G$146-Comprehensive!$F$146</f>
        <v>0</v>
      </c>
      <c r="M146" s="73">
        <f>Comprehensive!$J$146-Comprehensive!$I$146</f>
        <v>0</v>
      </c>
      <c r="N146" s="73">
        <f>Comprehensive!$M$146-Comprehensive!$L$146</f>
        <v>0</v>
      </c>
      <c r="O146" s="73">
        <f>Comprehensive!$P$146-Comprehensive!$O$146</f>
        <v>0</v>
      </c>
      <c r="P146" s="73">
        <f>Comprehensive!$S$146-Comprehensive!$R$146</f>
        <v>0</v>
      </c>
      <c r="Q146" s="73">
        <f>Comprehensive!$V$146-Comprehensive!$U$146</f>
        <v>0</v>
      </c>
      <c r="R146" s="73">
        <f>Comprehensive!$Y$146-Comprehensive!$X$146</f>
        <v>0</v>
      </c>
      <c r="S146" s="73">
        <f>Comprehensive!$AB$146-Comprehensive!$AA$146</f>
        <v>0</v>
      </c>
      <c r="T146" s="73">
        <f>Comprehensive!$AE$146-Comprehensive!$AD$146</f>
        <v>0</v>
      </c>
      <c r="U146" s="73">
        <f>Comprehensive!$AH$146-Comprehensive!$AG$146</f>
        <v>0</v>
      </c>
      <c r="V146" s="73">
        <f>Comprehensive!$AK$146-Comprehensive!$AJ$146</f>
        <v>0</v>
      </c>
      <c r="W146" s="73">
        <f>Comprehensive!$AN$146-Comprehensive!$AM$146</f>
        <v>0</v>
      </c>
      <c r="Z146" s="73" t="e">
        <f>Comprehensive!$G$146/Comprehensive!$F$146</f>
        <v>#DIV/0!</v>
      </c>
      <c r="AA146" s="73" t="e">
        <f>Comprehensive!$J$146/Comprehensive!$I$146</f>
        <v>#DIV/0!</v>
      </c>
      <c r="AB146" s="73" t="e">
        <f>Comprehensive!$M$146/Comprehensive!$L$146</f>
        <v>#DIV/0!</v>
      </c>
      <c r="AC146" s="73" t="e">
        <f>Comprehensive!$P$146/Comprehensive!$O$146</f>
        <v>#DIV/0!</v>
      </c>
      <c r="AD146" s="73" t="e">
        <f>Comprehensive!$S$146/Comprehensive!$R$146</f>
        <v>#DIV/0!</v>
      </c>
      <c r="AE146" s="73" t="e">
        <f>Comprehensive!$V$146/Comprehensive!$U$146</f>
        <v>#DIV/0!</v>
      </c>
      <c r="AF146" s="73" t="e">
        <f>Comprehensive!$Y$146/Comprehensive!$X$146</f>
        <v>#DIV/0!</v>
      </c>
      <c r="AG146" s="73" t="e">
        <f>Comprehensive!$AB$146/Comprehensive!$AA$146</f>
        <v>#DIV/0!</v>
      </c>
      <c r="AH146" s="73" t="e">
        <f>Comprehensive!$AE$146/Comprehensive!$AD$146</f>
        <v>#DIV/0!</v>
      </c>
      <c r="AI146" s="73" t="e">
        <f>Comprehensive!$AH$146/Comprehensive!$AG$146</f>
        <v>#DIV/0!</v>
      </c>
      <c r="AJ146" s="73" t="e">
        <f>Comprehensive!$AK$146/Comprehensive!$AJ$146</f>
        <v>#DIV/0!</v>
      </c>
      <c r="AK146" s="73" t="e">
        <f>Comprehensive!$AN$146/Comprehensive!$AM$146</f>
        <v>#DIV/0!</v>
      </c>
    </row>
    <row r="147" spans="1:37" x14ac:dyDescent="0.25">
      <c r="A147" s="59">
        <f>IF(AND(Comprehensive!F147&lt;&gt;"",Comprehensive!G147&lt;&gt;"",Comprehensive!H147&lt;&gt;""),1,0)+IF(AND(Comprehensive!I147&lt;&gt;"",Comprehensive!J147&lt;&gt;"",Comprehensive!K147&lt;&gt;""),1,0)+IF(AND(Comprehensive!L147&lt;&gt;"",Comprehensive!M147&lt;&gt;"",Comprehensive!N147&lt;&gt;""),1,0)+IF(AND(Comprehensive!O147&lt;&gt;"",Comprehensive!P147&lt;&gt;"",Comprehensive!Q147&lt;&gt;""),1,0)+IF(AND(Comprehensive!R147&lt;&gt;"",Comprehensive!S147&lt;&gt;"",Comprehensive!T147&lt;&gt;""),1,0)+IF(AND(Comprehensive!U147&lt;&gt;"",Comprehensive!V147&lt;&gt;"",Comprehensive!W147&lt;&gt;""),1,0)+IF(AND(Comprehensive!X147&lt;&gt;"",Comprehensive!Y147&lt;&gt;"",Comprehensive!Z147&lt;&gt;""),1,0)+IF(AND(Comprehensive!AA147&lt;&gt;"",Comprehensive!AB147&lt;&gt;"",Comprehensive!AC147&lt;&gt;""),1,0)+IF(AND(Comprehensive!AD147&lt;&gt;"",Comprehensive!AE147&lt;&gt;"",Comprehensive!AF147&lt;&gt;""),1,0)+IF(AND(Comprehensive!AG147&lt;&gt;"",Comprehensive!AH147&lt;&gt;"",Comprehensive!AI147&lt;&gt;""),1,0)+IF(AND(Comprehensive!AJ147&lt;&gt;"",Comprehensive!AK147&lt;&gt;"",Comprehensive!AL147&lt;&gt;""),1,0)+IF(AND(Comprehensive!AM147&lt;&gt;"",Comprehensive!AN147&lt;&gt;"",Comprehensive!AO147&lt;&gt;""),1,0)</f>
        <v>0</v>
      </c>
      <c r="B147" s="60">
        <f>COUNTA(Comprehensive!F147:AO147)</f>
        <v>0</v>
      </c>
      <c r="C147" s="61" t="str">
        <f t="shared" si="13"/>
        <v>OK</v>
      </c>
      <c r="G147" s="49">
        <f>IF(AND(TPL!F147&lt;&gt;"",TPL!U147&lt;&gt;""),1,0)+IF(AND(TPL!G147&lt;&gt;"",TPL!V147&lt;&gt;""),1,0)+IF(AND(TPL!H147&lt;&gt;"",TPL!W147&lt;&gt;""),1,0)+IF(AND(TPL!I147&lt;&gt;"",TPL!X147&lt;&gt;""),1,0)+IF(AND(TPL!J147&lt;&gt;"",TPL!Y147&lt;&gt;""),1,0)+IF(AND(TPL!K147&lt;&gt;"",TPL!Z147&lt;&gt;""),1,0)+IF(AND(TPL!L147&lt;&gt;"",TPL!AA147&lt;&gt;""),1,0)+IF(AND(TPL!M147&lt;&gt;"",TPL!AB147&lt;&gt;""),1,0)+IF(AND(TPL!N147&lt;&gt;"",TPL!AC147&lt;&gt;""),1,0)+IF(AND(TPL!O147&lt;&gt;"",TPL!AD147&lt;&gt;""),1,0)+IF(AND(TPL!P147&lt;&gt;"",TPL!AE147&lt;&gt;""),1,0)+IF(AND(TPL!Q147&lt;&gt;"",TPL!AF147&lt;&gt;""),1,0)</f>
        <v>0</v>
      </c>
      <c r="H147" s="65">
        <f>COUNTA(TPL!F147:Q147)+COUNTA(TPL!U147:AF147)</f>
        <v>0</v>
      </c>
      <c r="I147" s="51" t="str">
        <f t="shared" si="12"/>
        <v>OK</v>
      </c>
      <c r="L147" s="73">
        <f>Comprehensive!$G$147-Comprehensive!$F$147</f>
        <v>0</v>
      </c>
      <c r="M147" s="73">
        <f>Comprehensive!$J$147-Comprehensive!$I$147</f>
        <v>0</v>
      </c>
      <c r="N147" s="73">
        <f>Comprehensive!$M$147-Comprehensive!$L$147</f>
        <v>0</v>
      </c>
      <c r="O147" s="73">
        <f>Comprehensive!$P$147-Comprehensive!$O$147</f>
        <v>0</v>
      </c>
      <c r="P147" s="73">
        <f>Comprehensive!$S$147-Comprehensive!$R$147</f>
        <v>0</v>
      </c>
      <c r="Q147" s="73">
        <f>Comprehensive!$V$147-Comprehensive!$U$147</f>
        <v>0</v>
      </c>
      <c r="R147" s="73">
        <f>Comprehensive!$Y$147-Comprehensive!$X$147</f>
        <v>0</v>
      </c>
      <c r="S147" s="73">
        <f>Comprehensive!$AB$147-Comprehensive!$AA$147</f>
        <v>0</v>
      </c>
      <c r="T147" s="73">
        <f>Comprehensive!$AE$147-Comprehensive!$AD$147</f>
        <v>0</v>
      </c>
      <c r="U147" s="73">
        <f>Comprehensive!$AH$147-Comprehensive!$AG$147</f>
        <v>0</v>
      </c>
      <c r="V147" s="73">
        <f>Comprehensive!$AK$147-Comprehensive!$AJ$147</f>
        <v>0</v>
      </c>
      <c r="W147" s="73">
        <f>Comprehensive!$AN$147-Comprehensive!$AM$147</f>
        <v>0</v>
      </c>
      <c r="Z147" s="73" t="e">
        <f>Comprehensive!$G$147/Comprehensive!$F$147</f>
        <v>#DIV/0!</v>
      </c>
      <c r="AA147" s="73" t="e">
        <f>Comprehensive!$J$147/Comprehensive!$I$147</f>
        <v>#DIV/0!</v>
      </c>
      <c r="AB147" s="73" t="e">
        <f>Comprehensive!$M$147/Comprehensive!$L$147</f>
        <v>#DIV/0!</v>
      </c>
      <c r="AC147" s="73" t="e">
        <f>Comprehensive!$P$147/Comprehensive!$O$147</f>
        <v>#DIV/0!</v>
      </c>
      <c r="AD147" s="73" t="e">
        <f>Comprehensive!$S$147/Comprehensive!$R$147</f>
        <v>#DIV/0!</v>
      </c>
      <c r="AE147" s="73" t="e">
        <f>Comprehensive!$V$147/Comprehensive!$U$147</f>
        <v>#DIV/0!</v>
      </c>
      <c r="AF147" s="73" t="e">
        <f>Comprehensive!$Y$147/Comprehensive!$X$147</f>
        <v>#DIV/0!</v>
      </c>
      <c r="AG147" s="73" t="e">
        <f>Comprehensive!$AB$147/Comprehensive!$AA$147</f>
        <v>#DIV/0!</v>
      </c>
      <c r="AH147" s="73" t="e">
        <f>Comprehensive!$AE$147/Comprehensive!$AD$147</f>
        <v>#DIV/0!</v>
      </c>
      <c r="AI147" s="73" t="e">
        <f>Comprehensive!$AH$147/Comprehensive!$AG$147</f>
        <v>#DIV/0!</v>
      </c>
      <c r="AJ147" s="73" t="e">
        <f>Comprehensive!$AK$147/Comprehensive!$AJ$147</f>
        <v>#DIV/0!</v>
      </c>
      <c r="AK147" s="73" t="e">
        <f>Comprehensive!$AN$147/Comprehensive!$AM$147</f>
        <v>#DIV/0!</v>
      </c>
    </row>
    <row r="148" spans="1:37" x14ac:dyDescent="0.25">
      <c r="A148" s="59">
        <f>IF(AND(Comprehensive!F148&lt;&gt;"",Comprehensive!G148&lt;&gt;"",Comprehensive!H148&lt;&gt;""),1,0)+IF(AND(Comprehensive!I148&lt;&gt;"",Comprehensive!J148&lt;&gt;"",Comprehensive!K148&lt;&gt;""),1,0)+IF(AND(Comprehensive!L148&lt;&gt;"",Comprehensive!M148&lt;&gt;"",Comprehensive!N148&lt;&gt;""),1,0)+IF(AND(Comprehensive!O148&lt;&gt;"",Comprehensive!P148&lt;&gt;"",Comprehensive!Q148&lt;&gt;""),1,0)+IF(AND(Comprehensive!R148&lt;&gt;"",Comprehensive!S148&lt;&gt;"",Comprehensive!T148&lt;&gt;""),1,0)+IF(AND(Comprehensive!U148&lt;&gt;"",Comprehensive!V148&lt;&gt;"",Comprehensive!W148&lt;&gt;""),1,0)+IF(AND(Comprehensive!X148&lt;&gt;"",Comprehensive!Y148&lt;&gt;"",Comprehensive!Z148&lt;&gt;""),1,0)+IF(AND(Comprehensive!AA148&lt;&gt;"",Comprehensive!AB148&lt;&gt;"",Comprehensive!AC148&lt;&gt;""),1,0)+IF(AND(Comprehensive!AD148&lt;&gt;"",Comprehensive!AE148&lt;&gt;"",Comprehensive!AF148&lt;&gt;""),1,0)+IF(AND(Comprehensive!AG148&lt;&gt;"",Comprehensive!AH148&lt;&gt;"",Comprehensive!AI148&lt;&gt;""),1,0)+IF(AND(Comprehensive!AJ148&lt;&gt;"",Comprehensive!AK148&lt;&gt;"",Comprehensive!AL148&lt;&gt;""),1,0)+IF(AND(Comprehensive!AM148&lt;&gt;"",Comprehensive!AN148&lt;&gt;"",Comprehensive!AO148&lt;&gt;""),1,0)</f>
        <v>0</v>
      </c>
      <c r="B148" s="60">
        <f>COUNTA(Comprehensive!F148:AO148)</f>
        <v>0</v>
      </c>
      <c r="C148" s="61" t="str">
        <f t="shared" si="13"/>
        <v>OK</v>
      </c>
      <c r="G148" s="49">
        <f>IF(AND(TPL!F148&lt;&gt;"",TPL!U148&lt;&gt;""),1,0)+IF(AND(TPL!G148&lt;&gt;"",TPL!V148&lt;&gt;""),1,0)+IF(AND(TPL!H148&lt;&gt;"",TPL!W148&lt;&gt;""),1,0)+IF(AND(TPL!I148&lt;&gt;"",TPL!X148&lt;&gt;""),1,0)+IF(AND(TPL!J148&lt;&gt;"",TPL!Y148&lt;&gt;""),1,0)+IF(AND(TPL!K148&lt;&gt;"",TPL!Z148&lt;&gt;""),1,0)+IF(AND(TPL!L148&lt;&gt;"",TPL!AA148&lt;&gt;""),1,0)+IF(AND(TPL!M148&lt;&gt;"",TPL!AB148&lt;&gt;""),1,0)+IF(AND(TPL!N148&lt;&gt;"",TPL!AC148&lt;&gt;""),1,0)+IF(AND(TPL!O148&lt;&gt;"",TPL!AD148&lt;&gt;""),1,0)+IF(AND(TPL!P148&lt;&gt;"",TPL!AE148&lt;&gt;""),1,0)+IF(AND(TPL!Q148&lt;&gt;"",TPL!AF148&lt;&gt;""),1,0)</f>
        <v>0</v>
      </c>
      <c r="H148" s="65">
        <f>COUNTA(TPL!F148:Q148)+COUNTA(TPL!U148:AF148)</f>
        <v>0</v>
      </c>
      <c r="I148" s="51" t="str">
        <f t="shared" si="12"/>
        <v>OK</v>
      </c>
      <c r="L148" s="73">
        <f>Comprehensive!$G$148-Comprehensive!$F$148</f>
        <v>0</v>
      </c>
      <c r="M148" s="73">
        <f>Comprehensive!$J$148-Comprehensive!$I$148</f>
        <v>0</v>
      </c>
      <c r="N148" s="73">
        <f>Comprehensive!$M$148-Comprehensive!$L$148</f>
        <v>0</v>
      </c>
      <c r="O148" s="73">
        <f>Comprehensive!$P$148-Comprehensive!$O$148</f>
        <v>0</v>
      </c>
      <c r="P148" s="73">
        <f>Comprehensive!$S$148-Comprehensive!$R$148</f>
        <v>0</v>
      </c>
      <c r="Q148" s="73">
        <f>Comprehensive!$V$148-Comprehensive!$U$148</f>
        <v>0</v>
      </c>
      <c r="R148" s="73">
        <f>Comprehensive!$Y$148-Comprehensive!$X$148</f>
        <v>0</v>
      </c>
      <c r="S148" s="73">
        <f>Comprehensive!$AB$148-Comprehensive!$AA$148</f>
        <v>0</v>
      </c>
      <c r="T148" s="73">
        <f>Comprehensive!$AE$148-Comprehensive!$AD$148</f>
        <v>0</v>
      </c>
      <c r="U148" s="73">
        <f>Comprehensive!$AH$148-Comprehensive!$AG$148</f>
        <v>0</v>
      </c>
      <c r="V148" s="73">
        <f>Comprehensive!$AK$148-Comprehensive!$AJ$148</f>
        <v>0</v>
      </c>
      <c r="W148" s="73">
        <f>Comprehensive!$AN$148-Comprehensive!$AM$148</f>
        <v>0</v>
      </c>
      <c r="Z148" s="73" t="e">
        <f>Comprehensive!$G$148/Comprehensive!$F$148</f>
        <v>#DIV/0!</v>
      </c>
      <c r="AA148" s="73" t="e">
        <f>Comprehensive!$J$148/Comprehensive!$I$148</f>
        <v>#DIV/0!</v>
      </c>
      <c r="AB148" s="73" t="e">
        <f>Comprehensive!$M$148/Comprehensive!$L$148</f>
        <v>#DIV/0!</v>
      </c>
      <c r="AC148" s="73" t="e">
        <f>Comprehensive!$P$148/Comprehensive!$O$148</f>
        <v>#DIV/0!</v>
      </c>
      <c r="AD148" s="73" t="e">
        <f>Comprehensive!$S$148/Comprehensive!$R$148</f>
        <v>#DIV/0!</v>
      </c>
      <c r="AE148" s="73" t="e">
        <f>Comprehensive!$V$148/Comprehensive!$U$148</f>
        <v>#DIV/0!</v>
      </c>
      <c r="AF148" s="73" t="e">
        <f>Comprehensive!$Y$148/Comprehensive!$X$148</f>
        <v>#DIV/0!</v>
      </c>
      <c r="AG148" s="73" t="e">
        <f>Comprehensive!$AB$148/Comprehensive!$AA$148</f>
        <v>#DIV/0!</v>
      </c>
      <c r="AH148" s="73" t="e">
        <f>Comprehensive!$AE$148/Comprehensive!$AD$148</f>
        <v>#DIV/0!</v>
      </c>
      <c r="AI148" s="73" t="e">
        <f>Comprehensive!$AH$148/Comprehensive!$AG$148</f>
        <v>#DIV/0!</v>
      </c>
      <c r="AJ148" s="73" t="e">
        <f>Comprehensive!$AK$148/Comprehensive!$AJ$148</f>
        <v>#DIV/0!</v>
      </c>
      <c r="AK148" s="73" t="e">
        <f>Comprehensive!$AN$148/Comprehensive!$AM$148</f>
        <v>#DIV/0!</v>
      </c>
    </row>
    <row r="149" spans="1:37" x14ac:dyDescent="0.25">
      <c r="A149" s="59">
        <f>IF(AND(Comprehensive!F149&lt;&gt;"",Comprehensive!G149&lt;&gt;"",Comprehensive!H149&lt;&gt;""),1,0)+IF(AND(Comprehensive!I149&lt;&gt;"",Comprehensive!J149&lt;&gt;"",Comprehensive!K149&lt;&gt;""),1,0)+IF(AND(Comprehensive!L149&lt;&gt;"",Comprehensive!M149&lt;&gt;"",Comprehensive!N149&lt;&gt;""),1,0)+IF(AND(Comprehensive!O149&lt;&gt;"",Comprehensive!P149&lt;&gt;"",Comprehensive!Q149&lt;&gt;""),1,0)+IF(AND(Comprehensive!R149&lt;&gt;"",Comprehensive!S149&lt;&gt;"",Comprehensive!T149&lt;&gt;""),1,0)+IF(AND(Comprehensive!U149&lt;&gt;"",Comprehensive!V149&lt;&gt;"",Comprehensive!W149&lt;&gt;""),1,0)+IF(AND(Comprehensive!X149&lt;&gt;"",Comprehensive!Y149&lt;&gt;"",Comprehensive!Z149&lt;&gt;""),1,0)+IF(AND(Comprehensive!AA149&lt;&gt;"",Comprehensive!AB149&lt;&gt;"",Comprehensive!AC149&lt;&gt;""),1,0)+IF(AND(Comprehensive!AD149&lt;&gt;"",Comprehensive!AE149&lt;&gt;"",Comprehensive!AF149&lt;&gt;""),1,0)+IF(AND(Comprehensive!AG149&lt;&gt;"",Comprehensive!AH149&lt;&gt;"",Comprehensive!AI149&lt;&gt;""),1,0)+IF(AND(Comprehensive!AJ149&lt;&gt;"",Comprehensive!AK149&lt;&gt;"",Comprehensive!AL149&lt;&gt;""),1,0)+IF(AND(Comprehensive!AM149&lt;&gt;"",Comprehensive!AN149&lt;&gt;"",Comprehensive!AO149&lt;&gt;""),1,0)</f>
        <v>0</v>
      </c>
      <c r="B149" s="60">
        <f>COUNTA(Comprehensive!F149:AO149)</f>
        <v>0</v>
      </c>
      <c r="C149" s="61" t="str">
        <f t="shared" si="13"/>
        <v>OK</v>
      </c>
      <c r="G149" s="49">
        <f>IF(AND(TPL!F149&lt;&gt;"",TPL!U149&lt;&gt;""),1,0)+IF(AND(TPL!G149&lt;&gt;"",TPL!V149&lt;&gt;""),1,0)+IF(AND(TPL!H149&lt;&gt;"",TPL!W149&lt;&gt;""),1,0)+IF(AND(TPL!I149&lt;&gt;"",TPL!X149&lt;&gt;""),1,0)+IF(AND(TPL!J149&lt;&gt;"",TPL!Y149&lt;&gt;""),1,0)+IF(AND(TPL!K149&lt;&gt;"",TPL!Z149&lt;&gt;""),1,0)+IF(AND(TPL!L149&lt;&gt;"",TPL!AA149&lt;&gt;""),1,0)+IF(AND(TPL!M149&lt;&gt;"",TPL!AB149&lt;&gt;""),1,0)+IF(AND(TPL!N149&lt;&gt;"",TPL!AC149&lt;&gt;""),1,0)+IF(AND(TPL!O149&lt;&gt;"",TPL!AD149&lt;&gt;""),1,0)+IF(AND(TPL!P149&lt;&gt;"",TPL!AE149&lt;&gt;""),1,0)+IF(AND(TPL!Q149&lt;&gt;"",TPL!AF149&lt;&gt;""),1,0)</f>
        <v>0</v>
      </c>
      <c r="H149" s="65">
        <f>COUNTA(TPL!F149:Q149)+COUNTA(TPL!U149:AF149)</f>
        <v>0</v>
      </c>
      <c r="I149" s="51" t="str">
        <f t="shared" si="12"/>
        <v>OK</v>
      </c>
      <c r="L149" s="73">
        <f>Comprehensive!$G$149-Comprehensive!$F$149</f>
        <v>0</v>
      </c>
      <c r="M149" s="73">
        <f>Comprehensive!$J$149-Comprehensive!$I$149</f>
        <v>0</v>
      </c>
      <c r="N149" s="73">
        <f>Comprehensive!$M$149-Comprehensive!$L$149</f>
        <v>0</v>
      </c>
      <c r="O149" s="73">
        <f>Comprehensive!$P$149-Comprehensive!$O$149</f>
        <v>0</v>
      </c>
      <c r="P149" s="73">
        <f>Comprehensive!$S$149-Comprehensive!$R$149</f>
        <v>0</v>
      </c>
      <c r="Q149" s="73">
        <f>Comprehensive!$V$149-Comprehensive!$U$149</f>
        <v>0</v>
      </c>
      <c r="R149" s="73">
        <f>Comprehensive!$Y$149-Comprehensive!$X$149</f>
        <v>0</v>
      </c>
      <c r="S149" s="73">
        <f>Comprehensive!$AB$149-Comprehensive!$AA$149</f>
        <v>0</v>
      </c>
      <c r="T149" s="73">
        <f>Comprehensive!$AE$149-Comprehensive!$AD$149</f>
        <v>0</v>
      </c>
      <c r="U149" s="73">
        <f>Comprehensive!$AH$149-Comprehensive!$AG$149</f>
        <v>0</v>
      </c>
      <c r="V149" s="73">
        <f>Comprehensive!$AK$149-Comprehensive!$AJ$149</f>
        <v>0</v>
      </c>
      <c r="W149" s="73">
        <f>Comprehensive!$AN$149-Comprehensive!$AM$149</f>
        <v>0</v>
      </c>
      <c r="Z149" s="73" t="e">
        <f>Comprehensive!$G$149/Comprehensive!$F$149</f>
        <v>#DIV/0!</v>
      </c>
      <c r="AA149" s="73" t="e">
        <f>Comprehensive!$J$149/Comprehensive!$I$149</f>
        <v>#DIV/0!</v>
      </c>
      <c r="AB149" s="73" t="e">
        <f>Comprehensive!$M$149/Comprehensive!$L$149</f>
        <v>#DIV/0!</v>
      </c>
      <c r="AC149" s="73" t="e">
        <f>Comprehensive!$P$149/Comprehensive!$O$149</f>
        <v>#DIV/0!</v>
      </c>
      <c r="AD149" s="73" t="e">
        <f>Comprehensive!$S$149/Comprehensive!$R$149</f>
        <v>#DIV/0!</v>
      </c>
      <c r="AE149" s="73" t="e">
        <f>Comprehensive!$V$149/Comprehensive!$U$149</f>
        <v>#DIV/0!</v>
      </c>
      <c r="AF149" s="73" t="e">
        <f>Comprehensive!$Y$149/Comprehensive!$X$149</f>
        <v>#DIV/0!</v>
      </c>
      <c r="AG149" s="73" t="e">
        <f>Comprehensive!$AB$149/Comprehensive!$AA$149</f>
        <v>#DIV/0!</v>
      </c>
      <c r="AH149" s="73" t="e">
        <f>Comprehensive!$AE$149/Comprehensive!$AD$149</f>
        <v>#DIV/0!</v>
      </c>
      <c r="AI149" s="73" t="e">
        <f>Comprehensive!$AH$149/Comprehensive!$AG$149</f>
        <v>#DIV/0!</v>
      </c>
      <c r="AJ149" s="73" t="e">
        <f>Comprehensive!$AK$149/Comprehensive!$AJ$149</f>
        <v>#DIV/0!</v>
      </c>
      <c r="AK149" s="73" t="e">
        <f>Comprehensive!$AN$149/Comprehensive!$AM$149</f>
        <v>#DIV/0!</v>
      </c>
    </row>
    <row r="150" spans="1:37" x14ac:dyDescent="0.25">
      <c r="A150" s="59">
        <f>IF(AND(Comprehensive!F150&lt;&gt;"",Comprehensive!G150&lt;&gt;"",Comprehensive!H150&lt;&gt;""),1,0)+IF(AND(Comprehensive!I150&lt;&gt;"",Comprehensive!J150&lt;&gt;"",Comprehensive!K150&lt;&gt;""),1,0)+IF(AND(Comprehensive!L150&lt;&gt;"",Comprehensive!M150&lt;&gt;"",Comprehensive!N150&lt;&gt;""),1,0)+IF(AND(Comprehensive!O150&lt;&gt;"",Comprehensive!P150&lt;&gt;"",Comprehensive!Q150&lt;&gt;""),1,0)+IF(AND(Comprehensive!R150&lt;&gt;"",Comprehensive!S150&lt;&gt;"",Comprehensive!T150&lt;&gt;""),1,0)+IF(AND(Comprehensive!U150&lt;&gt;"",Comprehensive!V150&lt;&gt;"",Comprehensive!W150&lt;&gt;""),1,0)+IF(AND(Comprehensive!X150&lt;&gt;"",Comprehensive!Y150&lt;&gt;"",Comprehensive!Z150&lt;&gt;""),1,0)+IF(AND(Comprehensive!AA150&lt;&gt;"",Comprehensive!AB150&lt;&gt;"",Comprehensive!AC150&lt;&gt;""),1,0)+IF(AND(Comprehensive!AD150&lt;&gt;"",Comprehensive!AE150&lt;&gt;"",Comprehensive!AF150&lt;&gt;""),1,0)+IF(AND(Comprehensive!AG150&lt;&gt;"",Comprehensive!AH150&lt;&gt;"",Comprehensive!AI150&lt;&gt;""),1,0)+IF(AND(Comprehensive!AJ150&lt;&gt;"",Comprehensive!AK150&lt;&gt;"",Comprehensive!AL150&lt;&gt;""),1,0)+IF(AND(Comprehensive!AM150&lt;&gt;"",Comprehensive!AN150&lt;&gt;"",Comprehensive!AO150&lt;&gt;""),1,0)</f>
        <v>0</v>
      </c>
      <c r="B150" s="60">
        <f>COUNTA(Comprehensive!F150:AO150)</f>
        <v>0</v>
      </c>
      <c r="C150" s="61" t="str">
        <f t="shared" si="13"/>
        <v>OK</v>
      </c>
      <c r="G150" s="49">
        <f>IF(AND(TPL!F150&lt;&gt;"",TPL!U150&lt;&gt;""),1,0)+IF(AND(TPL!G150&lt;&gt;"",TPL!V150&lt;&gt;""),1,0)+IF(AND(TPL!H150&lt;&gt;"",TPL!W150&lt;&gt;""),1,0)+IF(AND(TPL!I150&lt;&gt;"",TPL!X150&lt;&gt;""),1,0)+IF(AND(TPL!J150&lt;&gt;"",TPL!Y150&lt;&gt;""),1,0)+IF(AND(TPL!K150&lt;&gt;"",TPL!Z150&lt;&gt;""),1,0)+IF(AND(TPL!L150&lt;&gt;"",TPL!AA150&lt;&gt;""),1,0)+IF(AND(TPL!M150&lt;&gt;"",TPL!AB150&lt;&gt;""),1,0)+IF(AND(TPL!N150&lt;&gt;"",TPL!AC150&lt;&gt;""),1,0)+IF(AND(TPL!O150&lt;&gt;"",TPL!AD150&lt;&gt;""),1,0)+IF(AND(TPL!P150&lt;&gt;"",TPL!AE150&lt;&gt;""),1,0)+IF(AND(TPL!Q150&lt;&gt;"",TPL!AF150&lt;&gt;""),1,0)</f>
        <v>0</v>
      </c>
      <c r="H150" s="65">
        <f>COUNTA(TPL!F150:Q150)+COUNTA(TPL!U150:AF150)</f>
        <v>0</v>
      </c>
      <c r="I150" s="51" t="str">
        <f t="shared" si="12"/>
        <v>OK</v>
      </c>
      <c r="L150" s="73">
        <f>Comprehensive!$G$150-Comprehensive!$F$150</f>
        <v>0</v>
      </c>
      <c r="M150" s="73">
        <f>Comprehensive!$J$150-Comprehensive!$I$150</f>
        <v>0</v>
      </c>
      <c r="N150" s="73">
        <f>Comprehensive!$M$150-Comprehensive!$L$150</f>
        <v>0</v>
      </c>
      <c r="O150" s="73">
        <f>Comprehensive!$P$150-Comprehensive!$O$150</f>
        <v>0</v>
      </c>
      <c r="P150" s="73">
        <f>Comprehensive!$S$150-Comprehensive!$R$150</f>
        <v>0</v>
      </c>
      <c r="Q150" s="73">
        <f>Comprehensive!$V$150-Comprehensive!$U$150</f>
        <v>0</v>
      </c>
      <c r="R150" s="73">
        <f>Comprehensive!$Y$150-Comprehensive!$X$150</f>
        <v>0</v>
      </c>
      <c r="S150" s="73">
        <f>Comprehensive!$AB$150-Comprehensive!$AA$150</f>
        <v>0</v>
      </c>
      <c r="T150" s="73">
        <f>Comprehensive!$AE$150-Comprehensive!$AD$150</f>
        <v>0</v>
      </c>
      <c r="U150" s="73">
        <f>Comprehensive!$AH$150-Comprehensive!$AG$150</f>
        <v>0</v>
      </c>
      <c r="V150" s="73">
        <f>Comprehensive!$AK$150-Comprehensive!$AJ$150</f>
        <v>0</v>
      </c>
      <c r="W150" s="73">
        <f>Comprehensive!$AN$150-Comprehensive!$AM$150</f>
        <v>0</v>
      </c>
      <c r="Z150" s="73" t="e">
        <f>Comprehensive!$G$150/Comprehensive!$F$150</f>
        <v>#DIV/0!</v>
      </c>
      <c r="AA150" s="73" t="e">
        <f>Comprehensive!$J$150/Comprehensive!$I$150</f>
        <v>#DIV/0!</v>
      </c>
      <c r="AB150" s="73" t="e">
        <f>Comprehensive!$M$150/Comprehensive!$L$150</f>
        <v>#DIV/0!</v>
      </c>
      <c r="AC150" s="73" t="e">
        <f>Comprehensive!$P$150/Comprehensive!$O$150</f>
        <v>#DIV/0!</v>
      </c>
      <c r="AD150" s="73" t="e">
        <f>Comprehensive!$S$150/Comprehensive!$R$150</f>
        <v>#DIV/0!</v>
      </c>
      <c r="AE150" s="73" t="e">
        <f>Comprehensive!$V$150/Comprehensive!$U$150</f>
        <v>#DIV/0!</v>
      </c>
      <c r="AF150" s="73" t="e">
        <f>Comprehensive!$Y$150/Comprehensive!$X$150</f>
        <v>#DIV/0!</v>
      </c>
      <c r="AG150" s="73" t="e">
        <f>Comprehensive!$AB$150/Comprehensive!$AA$150</f>
        <v>#DIV/0!</v>
      </c>
      <c r="AH150" s="73" t="e">
        <f>Comprehensive!$AE$150/Comprehensive!$AD$150</f>
        <v>#DIV/0!</v>
      </c>
      <c r="AI150" s="73" t="e">
        <f>Comprehensive!$AH$150/Comprehensive!$AG$150</f>
        <v>#DIV/0!</v>
      </c>
      <c r="AJ150" s="73" t="e">
        <f>Comprehensive!$AK$150/Comprehensive!$AJ$150</f>
        <v>#DIV/0!</v>
      </c>
      <c r="AK150" s="73" t="e">
        <f>Comprehensive!$AN$150/Comprehensive!$AM$150</f>
        <v>#DIV/0!</v>
      </c>
    </row>
    <row r="151" spans="1:37" x14ac:dyDescent="0.25">
      <c r="A151" s="59">
        <f>IF(AND(Comprehensive!F151&lt;&gt;"",Comprehensive!G151&lt;&gt;"",Comprehensive!H151&lt;&gt;""),1,0)+IF(AND(Comprehensive!I151&lt;&gt;"",Comprehensive!J151&lt;&gt;"",Comprehensive!K151&lt;&gt;""),1,0)+IF(AND(Comprehensive!L151&lt;&gt;"",Comprehensive!M151&lt;&gt;"",Comprehensive!N151&lt;&gt;""),1,0)+IF(AND(Comprehensive!O151&lt;&gt;"",Comprehensive!P151&lt;&gt;"",Comprehensive!Q151&lt;&gt;""),1,0)+IF(AND(Comprehensive!R151&lt;&gt;"",Comprehensive!S151&lt;&gt;"",Comprehensive!T151&lt;&gt;""),1,0)+IF(AND(Comprehensive!U151&lt;&gt;"",Comprehensive!V151&lt;&gt;"",Comprehensive!W151&lt;&gt;""),1,0)+IF(AND(Comprehensive!X151&lt;&gt;"",Comprehensive!Y151&lt;&gt;"",Comprehensive!Z151&lt;&gt;""),1,0)+IF(AND(Comprehensive!AA151&lt;&gt;"",Comprehensive!AB151&lt;&gt;"",Comprehensive!AC151&lt;&gt;""),1,0)+IF(AND(Comprehensive!AD151&lt;&gt;"",Comprehensive!AE151&lt;&gt;"",Comprehensive!AF151&lt;&gt;""),1,0)+IF(AND(Comprehensive!AG151&lt;&gt;"",Comprehensive!AH151&lt;&gt;"",Comprehensive!AI151&lt;&gt;""),1,0)+IF(AND(Comprehensive!AJ151&lt;&gt;"",Comprehensive!AK151&lt;&gt;"",Comprehensive!AL151&lt;&gt;""),1,0)+IF(AND(Comprehensive!AM151&lt;&gt;"",Comprehensive!AN151&lt;&gt;"",Comprehensive!AO151&lt;&gt;""),1,0)</f>
        <v>0</v>
      </c>
      <c r="B151" s="60">
        <f>COUNTA(Comprehensive!F151:AO151)</f>
        <v>0</v>
      </c>
      <c r="C151" s="61" t="str">
        <f t="shared" si="13"/>
        <v>OK</v>
      </c>
      <c r="G151" s="49">
        <f>IF(AND(TPL!F151&lt;&gt;"",TPL!U151&lt;&gt;""),1,0)+IF(AND(TPL!G151&lt;&gt;"",TPL!V151&lt;&gt;""),1,0)+IF(AND(TPL!H151&lt;&gt;"",TPL!W151&lt;&gt;""),1,0)+IF(AND(TPL!I151&lt;&gt;"",TPL!X151&lt;&gt;""),1,0)+IF(AND(TPL!J151&lt;&gt;"",TPL!Y151&lt;&gt;""),1,0)+IF(AND(TPL!K151&lt;&gt;"",TPL!Z151&lt;&gt;""),1,0)+IF(AND(TPL!L151&lt;&gt;"",TPL!AA151&lt;&gt;""),1,0)+IF(AND(TPL!M151&lt;&gt;"",TPL!AB151&lt;&gt;""),1,0)+IF(AND(TPL!N151&lt;&gt;"",TPL!AC151&lt;&gt;""),1,0)+IF(AND(TPL!O151&lt;&gt;"",TPL!AD151&lt;&gt;""),1,0)+IF(AND(TPL!P151&lt;&gt;"",TPL!AE151&lt;&gt;""),1,0)+IF(AND(TPL!Q151&lt;&gt;"",TPL!AF151&lt;&gt;""),1,0)</f>
        <v>0</v>
      </c>
      <c r="H151" s="65">
        <f>COUNTA(TPL!F151:Q151)+COUNTA(TPL!U151:AF151)</f>
        <v>0</v>
      </c>
      <c r="I151" s="51" t="str">
        <f t="shared" si="12"/>
        <v>OK</v>
      </c>
      <c r="L151" s="73">
        <f>Comprehensive!$G$151-Comprehensive!$F$151</f>
        <v>0</v>
      </c>
      <c r="M151" s="73">
        <f>Comprehensive!$J$151-Comprehensive!$I$151</f>
        <v>0</v>
      </c>
      <c r="N151" s="73">
        <f>Comprehensive!$M$151-Comprehensive!$L$151</f>
        <v>0</v>
      </c>
      <c r="O151" s="73">
        <f>Comprehensive!$P$151-Comprehensive!$O$151</f>
        <v>0</v>
      </c>
      <c r="P151" s="73">
        <f>Comprehensive!$S$151-Comprehensive!$R$151</f>
        <v>0</v>
      </c>
      <c r="Q151" s="73">
        <f>Comprehensive!$V$151-Comprehensive!$U$151</f>
        <v>0</v>
      </c>
      <c r="R151" s="73">
        <f>Comprehensive!$Y$151-Comprehensive!$X$151</f>
        <v>0</v>
      </c>
      <c r="S151" s="73">
        <f>Comprehensive!$AB$151-Comprehensive!$AA$151</f>
        <v>0</v>
      </c>
      <c r="T151" s="73">
        <f>Comprehensive!$AE$151-Comprehensive!$AD$151</f>
        <v>0</v>
      </c>
      <c r="U151" s="73">
        <f>Comprehensive!$AH$151-Comprehensive!$AG$151</f>
        <v>0</v>
      </c>
      <c r="V151" s="73">
        <f>Comprehensive!$AK$151-Comprehensive!$AJ$151</f>
        <v>0</v>
      </c>
      <c r="W151" s="73">
        <f>Comprehensive!$AN$151-Comprehensive!$AM$151</f>
        <v>0</v>
      </c>
      <c r="Z151" s="73" t="e">
        <f>Comprehensive!$G$151/Comprehensive!$F$151</f>
        <v>#DIV/0!</v>
      </c>
      <c r="AA151" s="73" t="e">
        <f>Comprehensive!$J$151/Comprehensive!$I$151</f>
        <v>#DIV/0!</v>
      </c>
      <c r="AB151" s="73" t="e">
        <f>Comprehensive!$M$151/Comprehensive!$L$151</f>
        <v>#DIV/0!</v>
      </c>
      <c r="AC151" s="73" t="e">
        <f>Comprehensive!$P$151/Comprehensive!$O$151</f>
        <v>#DIV/0!</v>
      </c>
      <c r="AD151" s="73" t="e">
        <f>Comprehensive!$S$151/Comprehensive!$R$151</f>
        <v>#DIV/0!</v>
      </c>
      <c r="AE151" s="73" t="e">
        <f>Comprehensive!$V$151/Comprehensive!$U$151</f>
        <v>#DIV/0!</v>
      </c>
      <c r="AF151" s="73" t="e">
        <f>Comprehensive!$Y$151/Comprehensive!$X$151</f>
        <v>#DIV/0!</v>
      </c>
      <c r="AG151" s="73" t="e">
        <f>Comprehensive!$AB$151/Comprehensive!$AA$151</f>
        <v>#DIV/0!</v>
      </c>
      <c r="AH151" s="73" t="e">
        <f>Comprehensive!$AE$151/Comprehensive!$AD$151</f>
        <v>#DIV/0!</v>
      </c>
      <c r="AI151" s="73" t="e">
        <f>Comprehensive!$AH$151/Comprehensive!$AG$151</f>
        <v>#DIV/0!</v>
      </c>
      <c r="AJ151" s="73" t="e">
        <f>Comprehensive!$AK$151/Comprehensive!$AJ$151</f>
        <v>#DIV/0!</v>
      </c>
      <c r="AK151" s="73" t="e">
        <f>Comprehensive!$AN$151/Comprehensive!$AM$151</f>
        <v>#DIV/0!</v>
      </c>
    </row>
    <row r="152" spans="1:37" x14ac:dyDescent="0.25">
      <c r="A152" s="59">
        <f>IF(AND(Comprehensive!F152&lt;&gt;"",Comprehensive!G152&lt;&gt;"",Comprehensive!H152&lt;&gt;""),1,0)+IF(AND(Comprehensive!I152&lt;&gt;"",Comprehensive!J152&lt;&gt;"",Comprehensive!K152&lt;&gt;""),1,0)+IF(AND(Comprehensive!L152&lt;&gt;"",Comprehensive!M152&lt;&gt;"",Comprehensive!N152&lt;&gt;""),1,0)+IF(AND(Comprehensive!O152&lt;&gt;"",Comprehensive!P152&lt;&gt;"",Comprehensive!Q152&lt;&gt;""),1,0)+IF(AND(Comprehensive!R152&lt;&gt;"",Comprehensive!S152&lt;&gt;"",Comprehensive!T152&lt;&gt;""),1,0)+IF(AND(Comprehensive!U152&lt;&gt;"",Comprehensive!V152&lt;&gt;"",Comprehensive!W152&lt;&gt;""),1,0)+IF(AND(Comprehensive!X152&lt;&gt;"",Comprehensive!Y152&lt;&gt;"",Comprehensive!Z152&lt;&gt;""),1,0)+IF(AND(Comprehensive!AA152&lt;&gt;"",Comprehensive!AB152&lt;&gt;"",Comprehensive!AC152&lt;&gt;""),1,0)+IF(AND(Comprehensive!AD152&lt;&gt;"",Comprehensive!AE152&lt;&gt;"",Comprehensive!AF152&lt;&gt;""),1,0)+IF(AND(Comprehensive!AG152&lt;&gt;"",Comprehensive!AH152&lt;&gt;"",Comprehensive!AI152&lt;&gt;""),1,0)+IF(AND(Comprehensive!AJ152&lt;&gt;"",Comprehensive!AK152&lt;&gt;"",Comprehensive!AL152&lt;&gt;""),1,0)+IF(AND(Comprehensive!AM152&lt;&gt;"",Comprehensive!AN152&lt;&gt;"",Comprehensive!AO152&lt;&gt;""),1,0)</f>
        <v>0</v>
      </c>
      <c r="B152" s="60">
        <f>COUNTA(Comprehensive!F152:AO152)</f>
        <v>0</v>
      </c>
      <c r="C152" s="61" t="str">
        <f t="shared" si="13"/>
        <v>OK</v>
      </c>
      <c r="G152" s="49">
        <f>IF(AND(TPL!F152&lt;&gt;"",TPL!U152&lt;&gt;""),1,0)+IF(AND(TPL!G152&lt;&gt;"",TPL!V152&lt;&gt;""),1,0)+IF(AND(TPL!H152&lt;&gt;"",TPL!W152&lt;&gt;""),1,0)+IF(AND(TPL!I152&lt;&gt;"",TPL!X152&lt;&gt;""),1,0)+IF(AND(TPL!J152&lt;&gt;"",TPL!Y152&lt;&gt;""),1,0)+IF(AND(TPL!K152&lt;&gt;"",TPL!Z152&lt;&gt;""),1,0)+IF(AND(TPL!L152&lt;&gt;"",TPL!AA152&lt;&gt;""),1,0)+IF(AND(TPL!M152&lt;&gt;"",TPL!AB152&lt;&gt;""),1,0)+IF(AND(TPL!N152&lt;&gt;"",TPL!AC152&lt;&gt;""),1,0)+IF(AND(TPL!O152&lt;&gt;"",TPL!AD152&lt;&gt;""),1,0)+IF(AND(TPL!P152&lt;&gt;"",TPL!AE152&lt;&gt;""),1,0)+IF(AND(TPL!Q152&lt;&gt;"",TPL!AF152&lt;&gt;""),1,0)</f>
        <v>0</v>
      </c>
      <c r="H152" s="65">
        <f>COUNTA(TPL!F152:Q152)+COUNTA(TPL!U152:AF152)</f>
        <v>0</v>
      </c>
      <c r="I152" s="51" t="str">
        <f t="shared" si="12"/>
        <v>OK</v>
      </c>
      <c r="L152" s="73">
        <f>Comprehensive!$G$152-Comprehensive!$F$152</f>
        <v>0</v>
      </c>
      <c r="M152" s="73">
        <f>Comprehensive!$J$152-Comprehensive!$I$152</f>
        <v>0</v>
      </c>
      <c r="N152" s="73">
        <f>Comprehensive!$M$152-Comprehensive!$L$152</f>
        <v>0</v>
      </c>
      <c r="O152" s="73">
        <f>Comprehensive!$P$152-Comprehensive!$O$152</f>
        <v>0</v>
      </c>
      <c r="P152" s="73">
        <f>Comprehensive!$S$152-Comprehensive!$R$152</f>
        <v>0</v>
      </c>
      <c r="Q152" s="73">
        <f>Comprehensive!$V$152-Comprehensive!$U$152</f>
        <v>0</v>
      </c>
      <c r="R152" s="73">
        <f>Comprehensive!$Y$152-Comprehensive!$X$152</f>
        <v>0</v>
      </c>
      <c r="S152" s="73">
        <f>Comprehensive!$AB$152-Comprehensive!$AA$152</f>
        <v>0</v>
      </c>
      <c r="T152" s="73">
        <f>Comprehensive!$AE$152-Comprehensive!$AD$152</f>
        <v>0</v>
      </c>
      <c r="U152" s="73">
        <f>Comprehensive!$AH$152-Comprehensive!$AG$152</f>
        <v>0</v>
      </c>
      <c r="V152" s="73">
        <f>Comprehensive!$AK$152-Comprehensive!$AJ$152</f>
        <v>0</v>
      </c>
      <c r="W152" s="73">
        <f>Comprehensive!$AN$152-Comprehensive!$AM$152</f>
        <v>0</v>
      </c>
      <c r="Z152" s="73" t="e">
        <f>Comprehensive!$G$152/Comprehensive!$F$152</f>
        <v>#DIV/0!</v>
      </c>
      <c r="AA152" s="73" t="e">
        <f>Comprehensive!$J$152/Comprehensive!$I$152</f>
        <v>#DIV/0!</v>
      </c>
      <c r="AB152" s="73" t="e">
        <f>Comprehensive!$M$152/Comprehensive!$L$152</f>
        <v>#DIV/0!</v>
      </c>
      <c r="AC152" s="73" t="e">
        <f>Comprehensive!$P$152/Comprehensive!$O$152</f>
        <v>#DIV/0!</v>
      </c>
      <c r="AD152" s="73" t="e">
        <f>Comprehensive!$S$152/Comprehensive!$R$152</f>
        <v>#DIV/0!</v>
      </c>
      <c r="AE152" s="73" t="e">
        <f>Comprehensive!$V$152/Comprehensive!$U$152</f>
        <v>#DIV/0!</v>
      </c>
      <c r="AF152" s="73" t="e">
        <f>Comprehensive!$Y$152/Comprehensive!$X$152</f>
        <v>#DIV/0!</v>
      </c>
      <c r="AG152" s="73" t="e">
        <f>Comprehensive!$AB$152/Comprehensive!$AA$152</f>
        <v>#DIV/0!</v>
      </c>
      <c r="AH152" s="73" t="e">
        <f>Comprehensive!$AE$152/Comprehensive!$AD$152</f>
        <v>#DIV/0!</v>
      </c>
      <c r="AI152" s="73" t="e">
        <f>Comprehensive!$AH$152/Comprehensive!$AG$152</f>
        <v>#DIV/0!</v>
      </c>
      <c r="AJ152" s="73" t="e">
        <f>Comprehensive!$AK$152/Comprehensive!$AJ$152</f>
        <v>#DIV/0!</v>
      </c>
      <c r="AK152" s="73" t="e">
        <f>Comprehensive!$AN$152/Comprehensive!$AM$152</f>
        <v>#DIV/0!</v>
      </c>
    </row>
    <row r="153" spans="1:37" x14ac:dyDescent="0.25">
      <c r="A153" s="59">
        <f>IF(AND(Comprehensive!F153&lt;&gt;"",Comprehensive!G153&lt;&gt;"",Comprehensive!H153&lt;&gt;""),1,0)+IF(AND(Comprehensive!I153&lt;&gt;"",Comprehensive!J153&lt;&gt;"",Comprehensive!K153&lt;&gt;""),1,0)+IF(AND(Comprehensive!L153&lt;&gt;"",Comprehensive!M153&lt;&gt;"",Comprehensive!N153&lt;&gt;""),1,0)+IF(AND(Comprehensive!O153&lt;&gt;"",Comprehensive!P153&lt;&gt;"",Comprehensive!Q153&lt;&gt;""),1,0)+IF(AND(Comprehensive!R153&lt;&gt;"",Comprehensive!S153&lt;&gt;"",Comprehensive!T153&lt;&gt;""),1,0)+IF(AND(Comprehensive!U153&lt;&gt;"",Comprehensive!V153&lt;&gt;"",Comprehensive!W153&lt;&gt;""),1,0)+IF(AND(Comprehensive!X153&lt;&gt;"",Comprehensive!Y153&lt;&gt;"",Comprehensive!Z153&lt;&gt;""),1,0)+IF(AND(Comprehensive!AA153&lt;&gt;"",Comprehensive!AB153&lt;&gt;"",Comprehensive!AC153&lt;&gt;""),1,0)+IF(AND(Comprehensive!AD153&lt;&gt;"",Comprehensive!AE153&lt;&gt;"",Comprehensive!AF153&lt;&gt;""),1,0)+IF(AND(Comprehensive!AG153&lt;&gt;"",Comprehensive!AH153&lt;&gt;"",Comprehensive!AI153&lt;&gt;""),1,0)+IF(AND(Comprehensive!AJ153&lt;&gt;"",Comprehensive!AK153&lt;&gt;"",Comprehensive!AL153&lt;&gt;""),1,0)+IF(AND(Comprehensive!AM153&lt;&gt;"",Comprehensive!AN153&lt;&gt;"",Comprehensive!AO153&lt;&gt;""),1,0)</f>
        <v>0</v>
      </c>
      <c r="B153" s="60">
        <f>COUNTA(Comprehensive!F153:AO153)</f>
        <v>0</v>
      </c>
      <c r="C153" s="61" t="str">
        <f t="shared" si="13"/>
        <v>OK</v>
      </c>
      <c r="G153" s="49">
        <f>IF(AND(TPL!F153&lt;&gt;"",TPL!U153&lt;&gt;""),1,0)+IF(AND(TPL!G153&lt;&gt;"",TPL!V153&lt;&gt;""),1,0)+IF(AND(TPL!H153&lt;&gt;"",TPL!W153&lt;&gt;""),1,0)+IF(AND(TPL!I153&lt;&gt;"",TPL!X153&lt;&gt;""),1,0)+IF(AND(TPL!J153&lt;&gt;"",TPL!Y153&lt;&gt;""),1,0)+IF(AND(TPL!K153&lt;&gt;"",TPL!Z153&lt;&gt;""),1,0)+IF(AND(TPL!L153&lt;&gt;"",TPL!AA153&lt;&gt;""),1,0)+IF(AND(TPL!M153&lt;&gt;"",TPL!AB153&lt;&gt;""),1,0)+IF(AND(TPL!N153&lt;&gt;"",TPL!AC153&lt;&gt;""),1,0)+IF(AND(TPL!O153&lt;&gt;"",TPL!AD153&lt;&gt;""),1,0)+IF(AND(TPL!P153&lt;&gt;"",TPL!AE153&lt;&gt;""),1,0)+IF(AND(TPL!Q153&lt;&gt;"",TPL!AF153&lt;&gt;""),1,0)</f>
        <v>0</v>
      </c>
      <c r="H153" s="65">
        <f>COUNTA(TPL!F153:Q153)+COUNTA(TPL!U153:AF153)</f>
        <v>0</v>
      </c>
      <c r="I153" s="51" t="str">
        <f t="shared" si="12"/>
        <v>OK</v>
      </c>
      <c r="L153" s="73">
        <f>Comprehensive!$G$153-Comprehensive!$F$153</f>
        <v>0</v>
      </c>
      <c r="M153" s="73">
        <f>Comprehensive!$J$153-Comprehensive!$I$153</f>
        <v>0</v>
      </c>
      <c r="N153" s="73">
        <f>Comprehensive!$M$153-Comprehensive!$L$153</f>
        <v>0</v>
      </c>
      <c r="O153" s="73">
        <f>Comprehensive!$P$153-Comprehensive!$O$153</f>
        <v>0</v>
      </c>
      <c r="P153" s="73">
        <f>Comprehensive!$S$153-Comprehensive!$R$153</f>
        <v>0</v>
      </c>
      <c r="Q153" s="73">
        <f>Comprehensive!$V$153-Comprehensive!$U$153</f>
        <v>0</v>
      </c>
      <c r="R153" s="73">
        <f>Comprehensive!$Y$153-Comprehensive!$X$153</f>
        <v>0</v>
      </c>
      <c r="S153" s="73">
        <f>Comprehensive!$AB$153-Comprehensive!$AA$153</f>
        <v>0</v>
      </c>
      <c r="T153" s="73">
        <f>Comprehensive!$AE$153-Comprehensive!$AD$153</f>
        <v>0</v>
      </c>
      <c r="U153" s="73">
        <f>Comprehensive!$AH$153-Comprehensive!$AG$153</f>
        <v>0</v>
      </c>
      <c r="V153" s="73">
        <f>Comprehensive!$AK$153-Comprehensive!$AJ$153</f>
        <v>0</v>
      </c>
      <c r="W153" s="73">
        <f>Comprehensive!$AN$153-Comprehensive!$AM$153</f>
        <v>0</v>
      </c>
      <c r="Z153" s="73" t="e">
        <f>Comprehensive!$G$153/Comprehensive!$F$153</f>
        <v>#DIV/0!</v>
      </c>
      <c r="AA153" s="73" t="e">
        <f>Comprehensive!$J$153/Comprehensive!$I$153</f>
        <v>#DIV/0!</v>
      </c>
      <c r="AB153" s="73" t="e">
        <f>Comprehensive!$M$153/Comprehensive!$L$153</f>
        <v>#DIV/0!</v>
      </c>
      <c r="AC153" s="73" t="e">
        <f>Comprehensive!$P$153/Comprehensive!$O$153</f>
        <v>#DIV/0!</v>
      </c>
      <c r="AD153" s="73" t="e">
        <f>Comprehensive!$S$153/Comprehensive!$R$153</f>
        <v>#DIV/0!</v>
      </c>
      <c r="AE153" s="73" t="e">
        <f>Comprehensive!$V$153/Comprehensive!$U$153</f>
        <v>#DIV/0!</v>
      </c>
      <c r="AF153" s="73" t="e">
        <f>Comprehensive!$Y$153/Comprehensive!$X$153</f>
        <v>#DIV/0!</v>
      </c>
      <c r="AG153" s="73" t="e">
        <f>Comprehensive!$AB$153/Comprehensive!$AA$153</f>
        <v>#DIV/0!</v>
      </c>
      <c r="AH153" s="73" t="e">
        <f>Comprehensive!$AE$153/Comprehensive!$AD$153</f>
        <v>#DIV/0!</v>
      </c>
      <c r="AI153" s="73" t="e">
        <f>Comprehensive!$AH$153/Comprehensive!$AG$153</f>
        <v>#DIV/0!</v>
      </c>
      <c r="AJ153" s="73" t="e">
        <f>Comprehensive!$AK$153/Comprehensive!$AJ$153</f>
        <v>#DIV/0!</v>
      </c>
      <c r="AK153" s="73" t="e">
        <f>Comprehensive!$AN$153/Comprehensive!$AM$153</f>
        <v>#DIV/0!</v>
      </c>
    </row>
    <row r="154" spans="1:37" x14ac:dyDescent="0.25">
      <c r="A154" s="59">
        <f>IF(AND(Comprehensive!F154&lt;&gt;"",Comprehensive!G154&lt;&gt;"",Comprehensive!H154&lt;&gt;""),1,0)+IF(AND(Comprehensive!I154&lt;&gt;"",Comprehensive!J154&lt;&gt;"",Comprehensive!K154&lt;&gt;""),1,0)+IF(AND(Comprehensive!L154&lt;&gt;"",Comprehensive!M154&lt;&gt;"",Comprehensive!N154&lt;&gt;""),1,0)+IF(AND(Comprehensive!O154&lt;&gt;"",Comprehensive!P154&lt;&gt;"",Comprehensive!Q154&lt;&gt;""),1,0)+IF(AND(Comprehensive!R154&lt;&gt;"",Comprehensive!S154&lt;&gt;"",Comprehensive!T154&lt;&gt;""),1,0)+IF(AND(Comprehensive!U154&lt;&gt;"",Comprehensive!V154&lt;&gt;"",Comprehensive!W154&lt;&gt;""),1,0)+IF(AND(Comprehensive!X154&lt;&gt;"",Comprehensive!Y154&lt;&gt;"",Comprehensive!Z154&lt;&gt;""),1,0)+IF(AND(Comprehensive!AA154&lt;&gt;"",Comprehensive!AB154&lt;&gt;"",Comprehensive!AC154&lt;&gt;""),1,0)+IF(AND(Comprehensive!AD154&lt;&gt;"",Comprehensive!AE154&lt;&gt;"",Comprehensive!AF154&lt;&gt;""),1,0)+IF(AND(Comprehensive!AG154&lt;&gt;"",Comprehensive!AH154&lt;&gt;"",Comprehensive!AI154&lt;&gt;""),1,0)+IF(AND(Comprehensive!AJ154&lt;&gt;"",Comprehensive!AK154&lt;&gt;"",Comprehensive!AL154&lt;&gt;""),1,0)+IF(AND(Comprehensive!AM154&lt;&gt;"",Comprehensive!AN154&lt;&gt;"",Comprehensive!AO154&lt;&gt;""),1,0)</f>
        <v>0</v>
      </c>
      <c r="B154" s="60">
        <f>COUNTA(Comprehensive!F154:AO154)</f>
        <v>0</v>
      </c>
      <c r="C154" s="61" t="str">
        <f t="shared" si="13"/>
        <v>OK</v>
      </c>
      <c r="G154" s="49">
        <f>IF(AND(TPL!F154&lt;&gt;"",TPL!U154&lt;&gt;""),1,0)+IF(AND(TPL!G154&lt;&gt;"",TPL!V154&lt;&gt;""),1,0)+IF(AND(TPL!H154&lt;&gt;"",TPL!W154&lt;&gt;""),1,0)+IF(AND(TPL!I154&lt;&gt;"",TPL!X154&lt;&gt;""),1,0)+IF(AND(TPL!J154&lt;&gt;"",TPL!Y154&lt;&gt;""),1,0)+IF(AND(TPL!K154&lt;&gt;"",TPL!Z154&lt;&gt;""),1,0)+IF(AND(TPL!L154&lt;&gt;"",TPL!AA154&lt;&gt;""),1,0)+IF(AND(TPL!M154&lt;&gt;"",TPL!AB154&lt;&gt;""),1,0)+IF(AND(TPL!N154&lt;&gt;"",TPL!AC154&lt;&gt;""),1,0)+IF(AND(TPL!O154&lt;&gt;"",TPL!AD154&lt;&gt;""),1,0)+IF(AND(TPL!P154&lt;&gt;"",TPL!AE154&lt;&gt;""),1,0)+IF(AND(TPL!Q154&lt;&gt;"",TPL!AF154&lt;&gt;""),1,0)</f>
        <v>0</v>
      </c>
      <c r="H154" s="65">
        <f>COUNTA(TPL!F154:Q154)+COUNTA(TPL!U154:AF154)</f>
        <v>0</v>
      </c>
      <c r="I154" s="51" t="str">
        <f t="shared" si="12"/>
        <v>OK</v>
      </c>
      <c r="L154" s="73">
        <f>Comprehensive!$G$154-Comprehensive!$F$154</f>
        <v>0</v>
      </c>
      <c r="M154" s="73">
        <f>Comprehensive!$J$154-Comprehensive!$I$154</f>
        <v>0</v>
      </c>
      <c r="N154" s="73">
        <f>Comprehensive!$M$154-Comprehensive!$L$154</f>
        <v>0</v>
      </c>
      <c r="O154" s="73">
        <f>Comprehensive!$P$154-Comprehensive!$O$154</f>
        <v>0</v>
      </c>
      <c r="P154" s="73">
        <f>Comprehensive!$S$154-Comprehensive!$R$154</f>
        <v>0</v>
      </c>
      <c r="Q154" s="73">
        <f>Comprehensive!$V$154-Comprehensive!$U$154</f>
        <v>0</v>
      </c>
      <c r="R154" s="73">
        <f>Comprehensive!$Y$154-Comprehensive!$X$154</f>
        <v>0</v>
      </c>
      <c r="S154" s="73">
        <f>Comprehensive!$AB$154-Comprehensive!$AA$154</f>
        <v>0</v>
      </c>
      <c r="T154" s="73">
        <f>Comprehensive!$AE$154-Comprehensive!$AD$154</f>
        <v>0</v>
      </c>
      <c r="U154" s="73">
        <f>Comprehensive!$AH$154-Comprehensive!$AG$154</f>
        <v>0</v>
      </c>
      <c r="V154" s="73">
        <f>Comprehensive!$AK$154-Comprehensive!$AJ$154</f>
        <v>0</v>
      </c>
      <c r="W154" s="73">
        <f>Comprehensive!$AN$154-Comprehensive!$AM$154</f>
        <v>0</v>
      </c>
      <c r="Z154" s="73" t="e">
        <f>Comprehensive!$G$154/Comprehensive!$F$154</f>
        <v>#DIV/0!</v>
      </c>
      <c r="AA154" s="73" t="e">
        <f>Comprehensive!$J$154/Comprehensive!$I$154</f>
        <v>#DIV/0!</v>
      </c>
      <c r="AB154" s="73" t="e">
        <f>Comprehensive!$M$154/Comprehensive!$L$154</f>
        <v>#DIV/0!</v>
      </c>
      <c r="AC154" s="73" t="e">
        <f>Comprehensive!$P$154/Comprehensive!$O$154</f>
        <v>#DIV/0!</v>
      </c>
      <c r="AD154" s="73" t="e">
        <f>Comprehensive!$S$154/Comprehensive!$R$154</f>
        <v>#DIV/0!</v>
      </c>
      <c r="AE154" s="73" t="e">
        <f>Comprehensive!$V$154/Comprehensive!$U$154</f>
        <v>#DIV/0!</v>
      </c>
      <c r="AF154" s="73" t="e">
        <f>Comprehensive!$Y$154/Comprehensive!$X$154</f>
        <v>#DIV/0!</v>
      </c>
      <c r="AG154" s="73" t="e">
        <f>Comprehensive!$AB$154/Comprehensive!$AA$154</f>
        <v>#DIV/0!</v>
      </c>
      <c r="AH154" s="73" t="e">
        <f>Comprehensive!$AE$154/Comprehensive!$AD$154</f>
        <v>#DIV/0!</v>
      </c>
      <c r="AI154" s="73" t="e">
        <f>Comprehensive!$AH$154/Comprehensive!$AG$154</f>
        <v>#DIV/0!</v>
      </c>
      <c r="AJ154" s="73" t="e">
        <f>Comprehensive!$AK$154/Comprehensive!$AJ$154</f>
        <v>#DIV/0!</v>
      </c>
      <c r="AK154" s="73" t="e">
        <f>Comprehensive!$AN$154/Comprehensive!$AM$154</f>
        <v>#DIV/0!</v>
      </c>
    </row>
    <row r="155" spans="1:37" x14ac:dyDescent="0.25">
      <c r="A155" s="59">
        <f>IF(AND(Comprehensive!F155&lt;&gt;"",Comprehensive!G155&lt;&gt;"",Comprehensive!H155&lt;&gt;""),1,0)+IF(AND(Comprehensive!I155&lt;&gt;"",Comprehensive!J155&lt;&gt;"",Comprehensive!K155&lt;&gt;""),1,0)+IF(AND(Comprehensive!L155&lt;&gt;"",Comprehensive!M155&lt;&gt;"",Comprehensive!N155&lt;&gt;""),1,0)+IF(AND(Comprehensive!O155&lt;&gt;"",Comprehensive!P155&lt;&gt;"",Comprehensive!Q155&lt;&gt;""),1,0)+IF(AND(Comprehensive!R155&lt;&gt;"",Comprehensive!S155&lt;&gt;"",Comprehensive!T155&lt;&gt;""),1,0)+IF(AND(Comprehensive!U155&lt;&gt;"",Comprehensive!V155&lt;&gt;"",Comprehensive!W155&lt;&gt;""),1,0)+IF(AND(Comprehensive!X155&lt;&gt;"",Comprehensive!Y155&lt;&gt;"",Comprehensive!Z155&lt;&gt;""),1,0)+IF(AND(Comprehensive!AA155&lt;&gt;"",Comprehensive!AB155&lt;&gt;"",Comprehensive!AC155&lt;&gt;""),1,0)+IF(AND(Comprehensive!AD155&lt;&gt;"",Comprehensive!AE155&lt;&gt;"",Comprehensive!AF155&lt;&gt;""),1,0)+IF(AND(Comprehensive!AG155&lt;&gt;"",Comprehensive!AH155&lt;&gt;"",Comprehensive!AI155&lt;&gt;""),1,0)+IF(AND(Comprehensive!AJ155&lt;&gt;"",Comprehensive!AK155&lt;&gt;"",Comprehensive!AL155&lt;&gt;""),1,0)+IF(AND(Comprehensive!AM155&lt;&gt;"",Comprehensive!AN155&lt;&gt;"",Comprehensive!AO155&lt;&gt;""),1,0)</f>
        <v>0</v>
      </c>
      <c r="B155" s="60">
        <f>COUNTA(Comprehensive!F155:AO155)</f>
        <v>0</v>
      </c>
      <c r="C155" s="61" t="str">
        <f t="shared" si="13"/>
        <v>OK</v>
      </c>
      <c r="G155" s="49">
        <f>IF(AND(TPL!F155&lt;&gt;"",TPL!U155&lt;&gt;""),1,0)+IF(AND(TPL!G155&lt;&gt;"",TPL!V155&lt;&gt;""),1,0)+IF(AND(TPL!H155&lt;&gt;"",TPL!W155&lt;&gt;""),1,0)+IF(AND(TPL!I155&lt;&gt;"",TPL!X155&lt;&gt;""),1,0)+IF(AND(TPL!J155&lt;&gt;"",TPL!Y155&lt;&gt;""),1,0)+IF(AND(TPL!K155&lt;&gt;"",TPL!Z155&lt;&gt;""),1,0)+IF(AND(TPL!L155&lt;&gt;"",TPL!AA155&lt;&gt;""),1,0)+IF(AND(TPL!M155&lt;&gt;"",TPL!AB155&lt;&gt;""),1,0)+IF(AND(TPL!N155&lt;&gt;"",TPL!AC155&lt;&gt;""),1,0)+IF(AND(TPL!O155&lt;&gt;"",TPL!AD155&lt;&gt;""),1,0)+IF(AND(TPL!P155&lt;&gt;"",TPL!AE155&lt;&gt;""),1,0)+IF(AND(TPL!Q155&lt;&gt;"",TPL!AF155&lt;&gt;""),1,0)</f>
        <v>0</v>
      </c>
      <c r="H155" s="65">
        <f>COUNTA(TPL!F155:Q155)+COUNTA(TPL!U155:AF155)</f>
        <v>0</v>
      </c>
      <c r="I155" s="51" t="str">
        <f t="shared" si="12"/>
        <v>OK</v>
      </c>
      <c r="L155" s="73">
        <f>Comprehensive!$G$155-Comprehensive!$F$155</f>
        <v>0</v>
      </c>
      <c r="M155" s="73">
        <f>Comprehensive!$J$155-Comprehensive!$I$155</f>
        <v>0</v>
      </c>
      <c r="N155" s="73">
        <f>Comprehensive!$M$155-Comprehensive!$L$155</f>
        <v>0</v>
      </c>
      <c r="O155" s="73">
        <f>Comprehensive!$P$155-Comprehensive!$O$155</f>
        <v>0</v>
      </c>
      <c r="P155" s="73">
        <f>Comprehensive!$S$155-Comprehensive!$R$155</f>
        <v>0</v>
      </c>
      <c r="Q155" s="73">
        <f>Comprehensive!$V$155-Comprehensive!$U$155</f>
        <v>0</v>
      </c>
      <c r="R155" s="73">
        <f>Comprehensive!$Y$155-Comprehensive!$X$155</f>
        <v>0</v>
      </c>
      <c r="S155" s="73">
        <f>Comprehensive!$AB$155-Comprehensive!$AA$155</f>
        <v>0</v>
      </c>
      <c r="T155" s="73">
        <f>Comprehensive!$AE$155-Comprehensive!$AD$155</f>
        <v>0</v>
      </c>
      <c r="U155" s="73">
        <f>Comprehensive!$AH$155-Comprehensive!$AG$155</f>
        <v>0</v>
      </c>
      <c r="V155" s="73">
        <f>Comprehensive!$AK$155-Comprehensive!$AJ$155</f>
        <v>0</v>
      </c>
      <c r="W155" s="73">
        <f>Comprehensive!$AN$155-Comprehensive!$AM$155</f>
        <v>0</v>
      </c>
      <c r="Z155" s="73" t="e">
        <f>Comprehensive!$G$155/Comprehensive!$F$155</f>
        <v>#DIV/0!</v>
      </c>
      <c r="AA155" s="73" t="e">
        <f>Comprehensive!$J$155/Comprehensive!$I$155</f>
        <v>#DIV/0!</v>
      </c>
      <c r="AB155" s="73" t="e">
        <f>Comprehensive!$M$155/Comprehensive!$L$155</f>
        <v>#DIV/0!</v>
      </c>
      <c r="AC155" s="73" t="e">
        <f>Comprehensive!$P$155/Comprehensive!$O$155</f>
        <v>#DIV/0!</v>
      </c>
      <c r="AD155" s="73" t="e">
        <f>Comprehensive!$S$155/Comprehensive!$R$155</f>
        <v>#DIV/0!</v>
      </c>
      <c r="AE155" s="73" t="e">
        <f>Comprehensive!$V$155/Comprehensive!$U$155</f>
        <v>#DIV/0!</v>
      </c>
      <c r="AF155" s="73" t="e">
        <f>Comprehensive!$Y$155/Comprehensive!$X$155</f>
        <v>#DIV/0!</v>
      </c>
      <c r="AG155" s="73" t="e">
        <f>Comprehensive!$AB$155/Comprehensive!$AA$155</f>
        <v>#DIV/0!</v>
      </c>
      <c r="AH155" s="73" t="e">
        <f>Comprehensive!$AE$155/Comprehensive!$AD$155</f>
        <v>#DIV/0!</v>
      </c>
      <c r="AI155" s="73" t="e">
        <f>Comprehensive!$AH$155/Comprehensive!$AG$155</f>
        <v>#DIV/0!</v>
      </c>
      <c r="AJ155" s="73" t="e">
        <f>Comprehensive!$AK$155/Comprehensive!$AJ$155</f>
        <v>#DIV/0!</v>
      </c>
      <c r="AK155" s="73" t="e">
        <f>Comprehensive!$AN$155/Comprehensive!$AM$155</f>
        <v>#DIV/0!</v>
      </c>
    </row>
    <row r="156" spans="1:37" x14ac:dyDescent="0.25">
      <c r="A156" s="59">
        <f>IF(AND(Comprehensive!F156&lt;&gt;"",Comprehensive!G156&lt;&gt;"",Comprehensive!H156&lt;&gt;""),1,0)+IF(AND(Comprehensive!I156&lt;&gt;"",Comprehensive!J156&lt;&gt;"",Comprehensive!K156&lt;&gt;""),1,0)+IF(AND(Comprehensive!L156&lt;&gt;"",Comprehensive!M156&lt;&gt;"",Comprehensive!N156&lt;&gt;""),1,0)+IF(AND(Comprehensive!O156&lt;&gt;"",Comprehensive!P156&lt;&gt;"",Comprehensive!Q156&lt;&gt;""),1,0)+IF(AND(Comprehensive!R156&lt;&gt;"",Comprehensive!S156&lt;&gt;"",Comprehensive!T156&lt;&gt;""),1,0)+IF(AND(Comprehensive!U156&lt;&gt;"",Comprehensive!V156&lt;&gt;"",Comprehensive!W156&lt;&gt;""),1,0)+IF(AND(Comprehensive!X156&lt;&gt;"",Comprehensive!Y156&lt;&gt;"",Comprehensive!Z156&lt;&gt;""),1,0)+IF(AND(Comprehensive!AA156&lt;&gt;"",Comprehensive!AB156&lt;&gt;"",Comprehensive!AC156&lt;&gt;""),1,0)+IF(AND(Comprehensive!AD156&lt;&gt;"",Comprehensive!AE156&lt;&gt;"",Comprehensive!AF156&lt;&gt;""),1,0)+IF(AND(Comprehensive!AG156&lt;&gt;"",Comprehensive!AH156&lt;&gt;"",Comprehensive!AI156&lt;&gt;""),1,0)+IF(AND(Comprehensive!AJ156&lt;&gt;"",Comprehensive!AK156&lt;&gt;"",Comprehensive!AL156&lt;&gt;""),1,0)+IF(AND(Comprehensive!AM156&lt;&gt;"",Comprehensive!AN156&lt;&gt;"",Comprehensive!AO156&lt;&gt;""),1,0)</f>
        <v>0</v>
      </c>
      <c r="B156" s="60">
        <f>COUNTA(Comprehensive!F156:AO156)</f>
        <v>0</v>
      </c>
      <c r="C156" s="61" t="str">
        <f t="shared" si="13"/>
        <v>OK</v>
      </c>
      <c r="G156" s="49">
        <f>IF(AND(TPL!F156&lt;&gt;"",TPL!U156&lt;&gt;""),1,0)+IF(AND(TPL!G156&lt;&gt;"",TPL!V156&lt;&gt;""),1,0)+IF(AND(TPL!H156&lt;&gt;"",TPL!W156&lt;&gt;""),1,0)+IF(AND(TPL!I156&lt;&gt;"",TPL!X156&lt;&gt;""),1,0)+IF(AND(TPL!J156&lt;&gt;"",TPL!Y156&lt;&gt;""),1,0)+IF(AND(TPL!K156&lt;&gt;"",TPL!Z156&lt;&gt;""),1,0)+IF(AND(TPL!L156&lt;&gt;"",TPL!AA156&lt;&gt;""),1,0)+IF(AND(TPL!M156&lt;&gt;"",TPL!AB156&lt;&gt;""),1,0)+IF(AND(TPL!N156&lt;&gt;"",TPL!AC156&lt;&gt;""),1,0)+IF(AND(TPL!O156&lt;&gt;"",TPL!AD156&lt;&gt;""),1,0)+IF(AND(TPL!P156&lt;&gt;"",TPL!AE156&lt;&gt;""),1,0)+IF(AND(TPL!Q156&lt;&gt;"",TPL!AF156&lt;&gt;""),1,0)</f>
        <v>0</v>
      </c>
      <c r="H156" s="65">
        <f>COUNTA(TPL!F156:Q156)+COUNTA(TPL!U156:AF156)</f>
        <v>0</v>
      </c>
      <c r="I156" s="51" t="str">
        <f t="shared" si="12"/>
        <v>OK</v>
      </c>
      <c r="L156" s="73">
        <f>Comprehensive!$G$156-Comprehensive!$F$156</f>
        <v>0</v>
      </c>
      <c r="M156" s="73">
        <f>Comprehensive!$J$156-Comprehensive!$I$156</f>
        <v>0</v>
      </c>
      <c r="N156" s="73">
        <f>Comprehensive!$M$156-Comprehensive!$L$156</f>
        <v>0</v>
      </c>
      <c r="O156" s="73">
        <f>Comprehensive!$P$156-Comprehensive!$O$156</f>
        <v>0</v>
      </c>
      <c r="P156" s="73">
        <f>Comprehensive!$S$156-Comprehensive!$R$156</f>
        <v>0</v>
      </c>
      <c r="Q156" s="73">
        <f>Comprehensive!$V$156-Comprehensive!$U$156</f>
        <v>0</v>
      </c>
      <c r="R156" s="73">
        <f>Comprehensive!$Y$156-Comprehensive!$X$156</f>
        <v>0</v>
      </c>
      <c r="S156" s="73">
        <f>Comprehensive!$AB$156-Comprehensive!$AA$156</f>
        <v>0</v>
      </c>
      <c r="T156" s="73">
        <f>Comprehensive!$AE$156-Comprehensive!$AD$156</f>
        <v>0</v>
      </c>
      <c r="U156" s="73">
        <f>Comprehensive!$AH$156-Comprehensive!$AG$156</f>
        <v>0</v>
      </c>
      <c r="V156" s="73">
        <f>Comprehensive!$AK$156-Comprehensive!$AJ$156</f>
        <v>0</v>
      </c>
      <c r="W156" s="73">
        <f>Comprehensive!$AN$156-Comprehensive!$AM$156</f>
        <v>0</v>
      </c>
      <c r="Z156" s="73" t="e">
        <f>Comprehensive!$G$156/Comprehensive!$F$156</f>
        <v>#DIV/0!</v>
      </c>
      <c r="AA156" s="73" t="e">
        <f>Comprehensive!$J$156/Comprehensive!$I$156</f>
        <v>#DIV/0!</v>
      </c>
      <c r="AB156" s="73" t="e">
        <f>Comprehensive!$M$156/Comprehensive!$L$156</f>
        <v>#DIV/0!</v>
      </c>
      <c r="AC156" s="73" t="e">
        <f>Comprehensive!$P$156/Comprehensive!$O$156</f>
        <v>#DIV/0!</v>
      </c>
      <c r="AD156" s="73" t="e">
        <f>Comprehensive!$S$156/Comprehensive!$R$156</f>
        <v>#DIV/0!</v>
      </c>
      <c r="AE156" s="73" t="e">
        <f>Comprehensive!$V$156/Comprehensive!$U$156</f>
        <v>#DIV/0!</v>
      </c>
      <c r="AF156" s="73" t="e">
        <f>Comprehensive!$Y$156/Comprehensive!$X$156</f>
        <v>#DIV/0!</v>
      </c>
      <c r="AG156" s="73" t="e">
        <f>Comprehensive!$AB$156/Comprehensive!$AA$156</f>
        <v>#DIV/0!</v>
      </c>
      <c r="AH156" s="73" t="e">
        <f>Comprehensive!$AE$156/Comprehensive!$AD$156</f>
        <v>#DIV/0!</v>
      </c>
      <c r="AI156" s="73" t="e">
        <f>Comprehensive!$AH$156/Comprehensive!$AG$156</f>
        <v>#DIV/0!</v>
      </c>
      <c r="AJ156" s="73" t="e">
        <f>Comprehensive!$AK$156/Comprehensive!$AJ$156</f>
        <v>#DIV/0!</v>
      </c>
      <c r="AK156" s="73" t="e">
        <f>Comprehensive!$AN$156/Comprehensive!$AM$156</f>
        <v>#DIV/0!</v>
      </c>
    </row>
    <row r="157" spans="1:37" x14ac:dyDescent="0.25">
      <c r="A157" s="59">
        <f>IF(AND(Comprehensive!F157&lt;&gt;"",Comprehensive!G157&lt;&gt;"",Comprehensive!H157&lt;&gt;""),1,0)+IF(AND(Comprehensive!I157&lt;&gt;"",Comprehensive!J157&lt;&gt;"",Comprehensive!K157&lt;&gt;""),1,0)+IF(AND(Comprehensive!L157&lt;&gt;"",Comprehensive!M157&lt;&gt;"",Comprehensive!N157&lt;&gt;""),1,0)+IF(AND(Comprehensive!O157&lt;&gt;"",Comprehensive!P157&lt;&gt;"",Comprehensive!Q157&lt;&gt;""),1,0)+IF(AND(Comprehensive!R157&lt;&gt;"",Comprehensive!S157&lt;&gt;"",Comprehensive!T157&lt;&gt;""),1,0)+IF(AND(Comprehensive!U157&lt;&gt;"",Comprehensive!V157&lt;&gt;"",Comprehensive!W157&lt;&gt;""),1,0)+IF(AND(Comprehensive!X157&lt;&gt;"",Comprehensive!Y157&lt;&gt;"",Comprehensive!Z157&lt;&gt;""),1,0)+IF(AND(Comprehensive!AA157&lt;&gt;"",Comprehensive!AB157&lt;&gt;"",Comprehensive!AC157&lt;&gt;""),1,0)+IF(AND(Comprehensive!AD157&lt;&gt;"",Comprehensive!AE157&lt;&gt;"",Comprehensive!AF157&lt;&gt;""),1,0)+IF(AND(Comprehensive!AG157&lt;&gt;"",Comprehensive!AH157&lt;&gt;"",Comprehensive!AI157&lt;&gt;""),1,0)+IF(AND(Comprehensive!AJ157&lt;&gt;"",Comprehensive!AK157&lt;&gt;"",Comprehensive!AL157&lt;&gt;""),1,0)+IF(AND(Comprehensive!AM157&lt;&gt;"",Comprehensive!AN157&lt;&gt;"",Comprehensive!AO157&lt;&gt;""),1,0)</f>
        <v>0</v>
      </c>
      <c r="B157" s="60">
        <f>COUNTA(Comprehensive!F157:AO157)</f>
        <v>0</v>
      </c>
      <c r="C157" s="61" t="str">
        <f t="shared" si="13"/>
        <v>OK</v>
      </c>
      <c r="G157" s="49">
        <f>IF(AND(TPL!F157&lt;&gt;"",TPL!U157&lt;&gt;""),1,0)+IF(AND(TPL!G157&lt;&gt;"",TPL!V157&lt;&gt;""),1,0)+IF(AND(TPL!H157&lt;&gt;"",TPL!W157&lt;&gt;""),1,0)+IF(AND(TPL!I157&lt;&gt;"",TPL!X157&lt;&gt;""),1,0)+IF(AND(TPL!J157&lt;&gt;"",TPL!Y157&lt;&gt;""),1,0)+IF(AND(TPL!K157&lt;&gt;"",TPL!Z157&lt;&gt;""),1,0)+IF(AND(TPL!L157&lt;&gt;"",TPL!AA157&lt;&gt;""),1,0)+IF(AND(TPL!M157&lt;&gt;"",TPL!AB157&lt;&gt;""),1,0)+IF(AND(TPL!N157&lt;&gt;"",TPL!AC157&lt;&gt;""),1,0)+IF(AND(TPL!O157&lt;&gt;"",TPL!AD157&lt;&gt;""),1,0)+IF(AND(TPL!P157&lt;&gt;"",TPL!AE157&lt;&gt;""),1,0)+IF(AND(TPL!Q157&lt;&gt;"",TPL!AF157&lt;&gt;""),1,0)</f>
        <v>0</v>
      </c>
      <c r="H157" s="65">
        <f>COUNTA(TPL!F157:Q157)+COUNTA(TPL!U157:AF157)</f>
        <v>0</v>
      </c>
      <c r="I157" s="51" t="str">
        <f t="shared" si="12"/>
        <v>OK</v>
      </c>
      <c r="L157" s="73">
        <f>Comprehensive!$G$157-Comprehensive!$F$157</f>
        <v>0</v>
      </c>
      <c r="M157" s="73">
        <f>Comprehensive!$J$157-Comprehensive!$I$157</f>
        <v>0</v>
      </c>
      <c r="N157" s="73">
        <f>Comprehensive!$M$157-Comprehensive!$L$157</f>
        <v>0</v>
      </c>
      <c r="O157" s="73">
        <f>Comprehensive!$P$157-Comprehensive!$O$157</f>
        <v>0</v>
      </c>
      <c r="P157" s="73">
        <f>Comprehensive!$S$157-Comprehensive!$R$157</f>
        <v>0</v>
      </c>
      <c r="Q157" s="73">
        <f>Comprehensive!$V$157-Comprehensive!$U$157</f>
        <v>0</v>
      </c>
      <c r="R157" s="73">
        <f>Comprehensive!$Y$157-Comprehensive!$X$157</f>
        <v>0</v>
      </c>
      <c r="S157" s="73">
        <f>Comprehensive!$AB$157-Comprehensive!$AA$157</f>
        <v>0</v>
      </c>
      <c r="T157" s="73">
        <f>Comprehensive!$AE$157-Comprehensive!$AD$157</f>
        <v>0</v>
      </c>
      <c r="U157" s="73">
        <f>Comprehensive!$AH$157-Comprehensive!$AG$157</f>
        <v>0</v>
      </c>
      <c r="V157" s="73">
        <f>Comprehensive!$AK$157-Comprehensive!$AJ$157</f>
        <v>0</v>
      </c>
      <c r="W157" s="73">
        <f>Comprehensive!$AN$157-Comprehensive!$AM$157</f>
        <v>0</v>
      </c>
      <c r="Z157" s="73" t="e">
        <f>Comprehensive!$G$157/Comprehensive!$F$157</f>
        <v>#DIV/0!</v>
      </c>
      <c r="AA157" s="73" t="e">
        <f>Comprehensive!$J$157/Comprehensive!$I$157</f>
        <v>#DIV/0!</v>
      </c>
      <c r="AB157" s="73" t="e">
        <f>Comprehensive!$M$157/Comprehensive!$L$157</f>
        <v>#DIV/0!</v>
      </c>
      <c r="AC157" s="73" t="e">
        <f>Comprehensive!$P$157/Comprehensive!$O$157</f>
        <v>#DIV/0!</v>
      </c>
      <c r="AD157" s="73" t="e">
        <f>Comprehensive!$S$157/Comprehensive!$R$157</f>
        <v>#DIV/0!</v>
      </c>
      <c r="AE157" s="73" t="e">
        <f>Comprehensive!$V$157/Comprehensive!$U$157</f>
        <v>#DIV/0!</v>
      </c>
      <c r="AF157" s="73" t="e">
        <f>Comprehensive!$Y$157/Comprehensive!$X$157</f>
        <v>#DIV/0!</v>
      </c>
      <c r="AG157" s="73" t="e">
        <f>Comprehensive!$AB$157/Comprehensive!$AA$157</f>
        <v>#DIV/0!</v>
      </c>
      <c r="AH157" s="73" t="e">
        <f>Comprehensive!$AE$157/Comprehensive!$AD$157</f>
        <v>#DIV/0!</v>
      </c>
      <c r="AI157" s="73" t="e">
        <f>Comprehensive!$AH$157/Comprehensive!$AG$157</f>
        <v>#DIV/0!</v>
      </c>
      <c r="AJ157" s="73" t="e">
        <f>Comprehensive!$AK$157/Comprehensive!$AJ$157</f>
        <v>#DIV/0!</v>
      </c>
      <c r="AK157" s="73" t="e">
        <f>Comprehensive!$AN$157/Comprehensive!$AM$157</f>
        <v>#DIV/0!</v>
      </c>
    </row>
    <row r="158" spans="1:37" x14ac:dyDescent="0.25">
      <c r="A158" s="59">
        <f>IF(AND(Comprehensive!F158&lt;&gt;"",Comprehensive!G158&lt;&gt;"",Comprehensive!H158&lt;&gt;""),1,0)+IF(AND(Comprehensive!I158&lt;&gt;"",Comprehensive!J158&lt;&gt;"",Comprehensive!K158&lt;&gt;""),1,0)+IF(AND(Comprehensive!L158&lt;&gt;"",Comprehensive!M158&lt;&gt;"",Comprehensive!N158&lt;&gt;""),1,0)+IF(AND(Comprehensive!O158&lt;&gt;"",Comprehensive!P158&lt;&gt;"",Comprehensive!Q158&lt;&gt;""),1,0)+IF(AND(Comprehensive!R158&lt;&gt;"",Comprehensive!S158&lt;&gt;"",Comprehensive!T158&lt;&gt;""),1,0)+IF(AND(Comprehensive!U158&lt;&gt;"",Comprehensive!V158&lt;&gt;"",Comprehensive!W158&lt;&gt;""),1,0)+IF(AND(Comprehensive!X158&lt;&gt;"",Comprehensive!Y158&lt;&gt;"",Comprehensive!Z158&lt;&gt;""),1,0)+IF(AND(Comprehensive!AA158&lt;&gt;"",Comprehensive!AB158&lt;&gt;"",Comprehensive!AC158&lt;&gt;""),1,0)+IF(AND(Comprehensive!AD158&lt;&gt;"",Comprehensive!AE158&lt;&gt;"",Comprehensive!AF158&lt;&gt;""),1,0)+IF(AND(Comprehensive!AG158&lt;&gt;"",Comprehensive!AH158&lt;&gt;"",Comprehensive!AI158&lt;&gt;""),1,0)+IF(AND(Comprehensive!AJ158&lt;&gt;"",Comprehensive!AK158&lt;&gt;"",Comprehensive!AL158&lt;&gt;""),1,0)+IF(AND(Comprehensive!AM158&lt;&gt;"",Comprehensive!AN158&lt;&gt;"",Comprehensive!AO158&lt;&gt;""),1,0)</f>
        <v>0</v>
      </c>
      <c r="B158" s="60">
        <f>COUNTA(Comprehensive!F158:AO158)</f>
        <v>0</v>
      </c>
      <c r="C158" s="61" t="str">
        <f t="shared" si="13"/>
        <v>OK</v>
      </c>
      <c r="G158" s="49">
        <f>IF(AND(TPL!F158&lt;&gt;"",TPL!U158&lt;&gt;""),1,0)+IF(AND(TPL!G158&lt;&gt;"",TPL!V158&lt;&gt;""),1,0)+IF(AND(TPL!H158&lt;&gt;"",TPL!W158&lt;&gt;""),1,0)+IF(AND(TPL!I158&lt;&gt;"",TPL!X158&lt;&gt;""),1,0)+IF(AND(TPL!J158&lt;&gt;"",TPL!Y158&lt;&gt;""),1,0)+IF(AND(TPL!K158&lt;&gt;"",TPL!Z158&lt;&gt;""),1,0)+IF(AND(TPL!L158&lt;&gt;"",TPL!AA158&lt;&gt;""),1,0)+IF(AND(TPL!M158&lt;&gt;"",TPL!AB158&lt;&gt;""),1,0)+IF(AND(TPL!N158&lt;&gt;"",TPL!AC158&lt;&gt;""),1,0)+IF(AND(TPL!O158&lt;&gt;"",TPL!AD158&lt;&gt;""),1,0)+IF(AND(TPL!P158&lt;&gt;"",TPL!AE158&lt;&gt;""),1,0)+IF(AND(TPL!Q158&lt;&gt;"",TPL!AF158&lt;&gt;""),1,0)</f>
        <v>0</v>
      </c>
      <c r="H158" s="65">
        <f>COUNTA(TPL!F158:Q158)+COUNTA(TPL!U158:AF158)</f>
        <v>0</v>
      </c>
      <c r="I158" s="51" t="str">
        <f t="shared" si="12"/>
        <v>OK</v>
      </c>
      <c r="L158" s="73">
        <f>Comprehensive!$G$158-Comprehensive!$F$158</f>
        <v>0</v>
      </c>
      <c r="M158" s="73">
        <f>Comprehensive!$J$158-Comprehensive!$I$158</f>
        <v>0</v>
      </c>
      <c r="N158" s="73">
        <f>Comprehensive!$M$158-Comprehensive!$L$158</f>
        <v>0</v>
      </c>
      <c r="O158" s="73">
        <f>Comprehensive!$P$158-Comprehensive!$O$158</f>
        <v>0</v>
      </c>
      <c r="P158" s="73">
        <f>Comprehensive!$S$158-Comprehensive!$R$158</f>
        <v>0</v>
      </c>
      <c r="Q158" s="73">
        <f>Comprehensive!$V$158-Comprehensive!$U$158</f>
        <v>0</v>
      </c>
      <c r="R158" s="73">
        <f>Comprehensive!$Y$158-Comprehensive!$X$158</f>
        <v>0</v>
      </c>
      <c r="S158" s="73">
        <f>Comprehensive!$AB$158-Comprehensive!$AA$158</f>
        <v>0</v>
      </c>
      <c r="T158" s="73">
        <f>Comprehensive!$AE$158-Comprehensive!$AD$158</f>
        <v>0</v>
      </c>
      <c r="U158" s="73">
        <f>Comprehensive!$AH$158-Comprehensive!$AG$158</f>
        <v>0</v>
      </c>
      <c r="V158" s="73">
        <f>Comprehensive!$AK$158-Comprehensive!$AJ$158</f>
        <v>0</v>
      </c>
      <c r="W158" s="73">
        <f>Comprehensive!$AN$158-Comprehensive!$AM$158</f>
        <v>0</v>
      </c>
      <c r="Z158" s="73" t="e">
        <f>Comprehensive!$G$158/Comprehensive!$F$158</f>
        <v>#DIV/0!</v>
      </c>
      <c r="AA158" s="73" t="e">
        <f>Comprehensive!$J$158/Comprehensive!$I$158</f>
        <v>#DIV/0!</v>
      </c>
      <c r="AB158" s="73" t="e">
        <f>Comprehensive!$M$158/Comprehensive!$L$158</f>
        <v>#DIV/0!</v>
      </c>
      <c r="AC158" s="73" t="e">
        <f>Comprehensive!$P$158/Comprehensive!$O$158</f>
        <v>#DIV/0!</v>
      </c>
      <c r="AD158" s="73" t="e">
        <f>Comprehensive!$S$158/Comprehensive!$R$158</f>
        <v>#DIV/0!</v>
      </c>
      <c r="AE158" s="73" t="e">
        <f>Comprehensive!$V$158/Comprehensive!$U$158</f>
        <v>#DIV/0!</v>
      </c>
      <c r="AF158" s="73" t="e">
        <f>Comprehensive!$Y$158/Comprehensive!$X$158</f>
        <v>#DIV/0!</v>
      </c>
      <c r="AG158" s="73" t="e">
        <f>Comprehensive!$AB$158/Comprehensive!$AA$158</f>
        <v>#DIV/0!</v>
      </c>
      <c r="AH158" s="73" t="e">
        <f>Comprehensive!$AE$158/Comprehensive!$AD$158</f>
        <v>#DIV/0!</v>
      </c>
      <c r="AI158" s="73" t="e">
        <f>Comprehensive!$AH$158/Comprehensive!$AG$158</f>
        <v>#DIV/0!</v>
      </c>
      <c r="AJ158" s="73" t="e">
        <f>Comprehensive!$AK$158/Comprehensive!$AJ$158</f>
        <v>#DIV/0!</v>
      </c>
      <c r="AK158" s="73" t="e">
        <f>Comprehensive!$AN$158/Comprehensive!$AM$158</f>
        <v>#DIV/0!</v>
      </c>
    </row>
    <row r="159" spans="1:37" x14ac:dyDescent="0.25">
      <c r="G159" s="49">
        <f>IF(AND(TPL!F159&lt;&gt;"",TPL!U159&lt;&gt;""),1,0)+IF(AND(TPL!G159&lt;&gt;"",TPL!V159&lt;&gt;""),1,0)+IF(AND(TPL!H159&lt;&gt;"",TPL!W159&lt;&gt;""),1,0)+IF(AND(TPL!I159&lt;&gt;"",TPL!X159&lt;&gt;""),1,0)+IF(AND(TPL!J159&lt;&gt;"",TPL!Y159&lt;&gt;""),1,0)+IF(AND(TPL!K159&lt;&gt;"",TPL!Z159&lt;&gt;""),1,0)+IF(AND(TPL!L159&lt;&gt;"",TPL!AA159&lt;&gt;""),1,0)+IF(AND(TPL!M159&lt;&gt;"",TPL!AB159&lt;&gt;""),1,0)+IF(AND(TPL!N159&lt;&gt;"",TPL!AC159&lt;&gt;""),1,0)+IF(AND(TPL!O159&lt;&gt;"",TPL!AD159&lt;&gt;""),1,0)+IF(AND(TPL!P159&lt;&gt;"",TPL!AE159&lt;&gt;""),1,0)+IF(AND(TPL!Q159&lt;&gt;"",TPL!AF159&lt;&gt;""),1,0)</f>
        <v>0</v>
      </c>
      <c r="H159" s="65">
        <f>COUNTA(TPL!F159:Q159)+COUNTA(TPL!U159:AF159)</f>
        <v>0</v>
      </c>
      <c r="I159" s="51" t="str">
        <f t="shared" si="12"/>
        <v>OK</v>
      </c>
    </row>
    <row r="160" spans="1:37" x14ac:dyDescent="0.25">
      <c r="G160" s="49">
        <f>IF(AND(TPL!F160&lt;&gt;"",TPL!U160&lt;&gt;""),1,0)+IF(AND(TPL!G160&lt;&gt;"",TPL!V160&lt;&gt;""),1,0)+IF(AND(TPL!H160&lt;&gt;"",TPL!W160&lt;&gt;""),1,0)+IF(AND(TPL!I160&lt;&gt;"",TPL!X160&lt;&gt;""),1,0)+IF(AND(TPL!J160&lt;&gt;"",TPL!Y160&lt;&gt;""),1,0)+IF(AND(TPL!K160&lt;&gt;"",TPL!Z160&lt;&gt;""),1,0)+IF(AND(TPL!L160&lt;&gt;"",TPL!AA160&lt;&gt;""),1,0)+IF(AND(TPL!M160&lt;&gt;"",TPL!AB160&lt;&gt;""),1,0)+IF(AND(TPL!N160&lt;&gt;"",TPL!AC160&lt;&gt;""),1,0)+IF(AND(TPL!O160&lt;&gt;"",TPL!AD160&lt;&gt;""),1,0)+IF(AND(TPL!P160&lt;&gt;"",TPL!AE160&lt;&gt;""),1,0)+IF(AND(TPL!Q160&lt;&gt;"",TPL!AF160&lt;&gt;""),1,0)</f>
        <v>0</v>
      </c>
      <c r="H160" s="65">
        <f>COUNTA(TPL!F160:Q160)+COUNTA(TPL!U160:AF160)</f>
        <v>0</v>
      </c>
      <c r="I160" s="51" t="str">
        <f t="shared" si="12"/>
        <v>OK</v>
      </c>
    </row>
    <row r="161" spans="1:37" x14ac:dyDescent="0.25">
      <c r="G161" s="49">
        <f>IF(AND(TPL!F161&lt;&gt;"",TPL!U161&lt;&gt;""),1,0)+IF(AND(TPL!G161&lt;&gt;"",TPL!V161&lt;&gt;""),1,0)+IF(AND(TPL!H161&lt;&gt;"",TPL!W161&lt;&gt;""),1,0)+IF(AND(TPL!I161&lt;&gt;"",TPL!X161&lt;&gt;""),1,0)+IF(AND(TPL!J161&lt;&gt;"",TPL!Y161&lt;&gt;""),1,0)+IF(AND(TPL!K161&lt;&gt;"",TPL!Z161&lt;&gt;""),1,0)+IF(AND(TPL!L161&lt;&gt;"",TPL!AA161&lt;&gt;""),1,0)+IF(AND(TPL!M161&lt;&gt;"",TPL!AB161&lt;&gt;""),1,0)+IF(AND(TPL!N161&lt;&gt;"",TPL!AC161&lt;&gt;""),1,0)+IF(AND(TPL!O161&lt;&gt;"",TPL!AD161&lt;&gt;""),1,0)+IF(AND(TPL!P161&lt;&gt;"",TPL!AE161&lt;&gt;""),1,0)+IF(AND(TPL!Q161&lt;&gt;"",TPL!AF161&lt;&gt;""),1,0)</f>
        <v>0</v>
      </c>
      <c r="H161" s="65">
        <f>COUNTA(TPL!F161:Q161)+COUNTA(TPL!U161:AF161)</f>
        <v>0</v>
      </c>
      <c r="I161" s="51" t="str">
        <f t="shared" si="12"/>
        <v>OK</v>
      </c>
    </row>
    <row r="162" spans="1:37" x14ac:dyDescent="0.25">
      <c r="G162" s="49">
        <f>IF(AND(TPL!F162&lt;&gt;"",TPL!U162&lt;&gt;""),1,0)+IF(AND(TPL!G162&lt;&gt;"",TPL!V162&lt;&gt;""),1,0)+IF(AND(TPL!H162&lt;&gt;"",TPL!W162&lt;&gt;""),1,0)+IF(AND(TPL!I162&lt;&gt;"",TPL!X162&lt;&gt;""),1,0)+IF(AND(TPL!J162&lt;&gt;"",TPL!Y162&lt;&gt;""),1,0)+IF(AND(TPL!K162&lt;&gt;"",TPL!Z162&lt;&gt;""),1,0)+IF(AND(TPL!L162&lt;&gt;"",TPL!AA162&lt;&gt;""),1,0)+IF(AND(TPL!M162&lt;&gt;"",TPL!AB162&lt;&gt;""),1,0)+IF(AND(TPL!N162&lt;&gt;"",TPL!AC162&lt;&gt;""),1,0)+IF(AND(TPL!O162&lt;&gt;"",TPL!AD162&lt;&gt;""),1,0)+IF(AND(TPL!P162&lt;&gt;"",TPL!AE162&lt;&gt;""),1,0)+IF(AND(TPL!Q162&lt;&gt;"",TPL!AF162&lt;&gt;""),1,0)</f>
        <v>0</v>
      </c>
      <c r="H162" s="65">
        <f>COUNTA(TPL!F162:Q162)+COUNTA(TPL!U162:AF162)</f>
        <v>0</v>
      </c>
      <c r="I162" s="51" t="str">
        <f t="shared" si="12"/>
        <v>OK</v>
      </c>
    </row>
    <row r="163" spans="1:37" x14ac:dyDescent="0.25">
      <c r="G163" s="49">
        <f>IF(AND(TPL!F163&lt;&gt;"",TPL!U163&lt;&gt;""),1,0)+IF(AND(TPL!G163&lt;&gt;"",TPL!V163&lt;&gt;""),1,0)+IF(AND(TPL!H163&lt;&gt;"",TPL!W163&lt;&gt;""),1,0)+IF(AND(TPL!I163&lt;&gt;"",TPL!X163&lt;&gt;""),1,0)+IF(AND(TPL!J163&lt;&gt;"",TPL!Y163&lt;&gt;""),1,0)+IF(AND(TPL!K163&lt;&gt;"",TPL!Z163&lt;&gt;""),1,0)+IF(AND(TPL!L163&lt;&gt;"",TPL!AA163&lt;&gt;""),1,0)+IF(AND(TPL!M163&lt;&gt;"",TPL!AB163&lt;&gt;""),1,0)+IF(AND(TPL!N163&lt;&gt;"",TPL!AC163&lt;&gt;""),1,0)+IF(AND(TPL!O163&lt;&gt;"",TPL!AD163&lt;&gt;""),1,0)+IF(AND(TPL!P163&lt;&gt;"",TPL!AE163&lt;&gt;""),1,0)+IF(AND(TPL!Q163&lt;&gt;"",TPL!AF163&lt;&gt;""),1,0)</f>
        <v>0</v>
      </c>
      <c r="H163" s="65">
        <f>COUNTA(TPL!F163:Q163)+COUNTA(TPL!U163:AF163)</f>
        <v>0</v>
      </c>
      <c r="I163" s="51" t="str">
        <f t="shared" si="12"/>
        <v>OK</v>
      </c>
      <c r="K163" s="55" t="str">
        <f>$L$9</f>
        <v>Umm al Quwain</v>
      </c>
      <c r="L163" s="55" t="s">
        <v>145</v>
      </c>
      <c r="M163" s="55" t="s">
        <v>146</v>
      </c>
      <c r="N163" s="55" t="s">
        <v>147</v>
      </c>
      <c r="O163" s="55" t="s">
        <v>148</v>
      </c>
      <c r="P163" s="55" t="s">
        <v>149</v>
      </c>
      <c r="Q163" s="55" t="s">
        <v>150</v>
      </c>
      <c r="R163" s="55" t="s">
        <v>151</v>
      </c>
      <c r="S163" s="55" t="s">
        <v>152</v>
      </c>
      <c r="T163" s="55" t="s">
        <v>153</v>
      </c>
      <c r="U163" s="55" t="s">
        <v>154</v>
      </c>
      <c r="V163" s="55" t="s">
        <v>155</v>
      </c>
      <c r="W163" s="55" t="s">
        <v>156</v>
      </c>
      <c r="Y163" s="55" t="str">
        <f>$L$9</f>
        <v>Umm al Quwain</v>
      </c>
      <c r="Z163" s="55" t="s">
        <v>145</v>
      </c>
      <c r="AA163" s="55" t="s">
        <v>146</v>
      </c>
      <c r="AB163" s="55" t="s">
        <v>147</v>
      </c>
      <c r="AC163" s="55" t="s">
        <v>148</v>
      </c>
      <c r="AD163" s="55" t="s">
        <v>149</v>
      </c>
      <c r="AE163" s="55" t="s">
        <v>150</v>
      </c>
      <c r="AF163" s="55" t="s">
        <v>151</v>
      </c>
      <c r="AG163" s="55" t="s">
        <v>152</v>
      </c>
      <c r="AH163" s="55" t="s">
        <v>153</v>
      </c>
      <c r="AI163" s="55" t="s">
        <v>154</v>
      </c>
      <c r="AJ163" s="55" t="s">
        <v>155</v>
      </c>
      <c r="AK163" s="55" t="s">
        <v>156</v>
      </c>
    </row>
    <row r="164" spans="1:37" x14ac:dyDescent="0.25">
      <c r="A164" s="59">
        <f>IF(AND(Comprehensive!F164&lt;&gt;"",Comprehensive!G164&lt;&gt;"",Comprehensive!H164&lt;&gt;""),1,0)+IF(AND(Comprehensive!I164&lt;&gt;"",Comprehensive!J164&lt;&gt;"",Comprehensive!K164&lt;&gt;""),1,0)+IF(AND(Comprehensive!L164&lt;&gt;"",Comprehensive!M164&lt;&gt;"",Comprehensive!N164&lt;&gt;""),1,0)+IF(AND(Comprehensive!O164&lt;&gt;"",Comprehensive!P164&lt;&gt;"",Comprehensive!Q164&lt;&gt;""),1,0)+IF(AND(Comprehensive!R164&lt;&gt;"",Comprehensive!S164&lt;&gt;"",Comprehensive!T164&lt;&gt;""),1,0)+IF(AND(Comprehensive!U164&lt;&gt;"",Comprehensive!V164&lt;&gt;"",Comprehensive!W164&lt;&gt;""),1,0)+IF(AND(Comprehensive!X164&lt;&gt;"",Comprehensive!Y164&lt;&gt;"",Comprehensive!Z164&lt;&gt;""),1,0)+IF(AND(Comprehensive!AA164&lt;&gt;"",Comprehensive!AB164&lt;&gt;"",Comprehensive!AC164&lt;&gt;""),1,0)+IF(AND(Comprehensive!AD164&lt;&gt;"",Comprehensive!AE164&lt;&gt;"",Comprehensive!AF164&lt;&gt;""),1,0)+IF(AND(Comprehensive!AG164&lt;&gt;"",Comprehensive!AH164&lt;&gt;"",Comprehensive!AI164&lt;&gt;""),1,0)+IF(AND(Comprehensive!AJ164&lt;&gt;"",Comprehensive!AK164&lt;&gt;"",Comprehensive!AL164&lt;&gt;""),1,0)+IF(AND(Comprehensive!AM164&lt;&gt;"",Comprehensive!AN164&lt;&gt;"",Comprehensive!AO164&lt;&gt;""),1,0)</f>
        <v>0</v>
      </c>
      <c r="B164" s="60">
        <f>COUNTA(Comprehensive!F164:AO164)</f>
        <v>0</v>
      </c>
      <c r="C164" s="61" t="str">
        <f t="shared" ref="C164:C177" si="14">IF(B164/3=A164,"OK","ERROR")</f>
        <v>OK</v>
      </c>
      <c r="G164" s="49">
        <f>IF(AND(TPL!F164&lt;&gt;"",TPL!U164&lt;&gt;""),1,0)+IF(AND(TPL!G164&lt;&gt;"",TPL!V164&lt;&gt;""),1,0)+IF(AND(TPL!H164&lt;&gt;"",TPL!W164&lt;&gt;""),1,0)+IF(AND(TPL!I164&lt;&gt;"",TPL!X164&lt;&gt;""),1,0)+IF(AND(TPL!J164&lt;&gt;"",TPL!Y164&lt;&gt;""),1,0)+IF(AND(TPL!K164&lt;&gt;"",TPL!Z164&lt;&gt;""),1,0)+IF(AND(TPL!L164&lt;&gt;"",TPL!AA164&lt;&gt;""),1,0)+IF(AND(TPL!M164&lt;&gt;"",TPL!AB164&lt;&gt;""),1,0)+IF(AND(TPL!N164&lt;&gt;"",TPL!AC164&lt;&gt;""),1,0)+IF(AND(TPL!O164&lt;&gt;"",TPL!AD164&lt;&gt;""),1,0)+IF(AND(TPL!P164&lt;&gt;"",TPL!AE164&lt;&gt;""),1,0)+IF(AND(TPL!Q164&lt;&gt;"",TPL!AF164&lt;&gt;""),1,0)</f>
        <v>0</v>
      </c>
      <c r="H164" s="65">
        <f>COUNTA(TPL!F164:Q164)+COUNTA(TPL!U164:AF164)</f>
        <v>0</v>
      </c>
      <c r="I164" s="51" t="str">
        <f t="shared" si="12"/>
        <v>OK</v>
      </c>
      <c r="L164" s="73">
        <f>Comprehensive!$G$164-Comprehensive!$F$164</f>
        <v>0</v>
      </c>
      <c r="M164" s="73">
        <f>Comprehensive!$J$164-Comprehensive!$I$164</f>
        <v>0</v>
      </c>
      <c r="N164" s="73">
        <f>Comprehensive!$M$164-Comprehensive!$L$164</f>
        <v>0</v>
      </c>
      <c r="O164" s="73">
        <f>Comprehensive!$P$164-Comprehensive!$O$164</f>
        <v>0</v>
      </c>
      <c r="P164" s="73">
        <f>Comprehensive!$S$164-Comprehensive!$R$164</f>
        <v>0</v>
      </c>
      <c r="Q164" s="73">
        <f>Comprehensive!$V$164-Comprehensive!$U$164</f>
        <v>0</v>
      </c>
      <c r="R164" s="73">
        <f>Comprehensive!$Y$164-Comprehensive!$X$164</f>
        <v>0</v>
      </c>
      <c r="S164" s="73">
        <f>Comprehensive!$AB$164-Comprehensive!$AA$164</f>
        <v>0</v>
      </c>
      <c r="T164" s="73">
        <f>Comprehensive!$AE$164-Comprehensive!$AD$164</f>
        <v>0</v>
      </c>
      <c r="U164" s="73">
        <f>Comprehensive!$AH$164-Comprehensive!$AG$164</f>
        <v>0</v>
      </c>
      <c r="V164" s="73">
        <f>Comprehensive!$AK$164-Comprehensive!$AJ$164</f>
        <v>0</v>
      </c>
      <c r="W164" s="73">
        <f>Comprehensive!$AN$164-Comprehensive!$AM$164</f>
        <v>0</v>
      </c>
      <c r="Z164" s="73" t="e">
        <f>Comprehensive!$G$164/Comprehensive!$F$164</f>
        <v>#DIV/0!</v>
      </c>
      <c r="AA164" s="73" t="e">
        <f>Comprehensive!$J$164/Comprehensive!$I$164</f>
        <v>#DIV/0!</v>
      </c>
      <c r="AB164" s="73" t="e">
        <f>Comprehensive!$M$164/Comprehensive!$L$164</f>
        <v>#DIV/0!</v>
      </c>
      <c r="AC164" s="73" t="e">
        <f>Comprehensive!$P$164/Comprehensive!$O$164</f>
        <v>#DIV/0!</v>
      </c>
      <c r="AD164" s="73" t="e">
        <f>Comprehensive!$S$164/Comprehensive!$R$164</f>
        <v>#DIV/0!</v>
      </c>
      <c r="AE164" s="73" t="e">
        <f>Comprehensive!$V$164/Comprehensive!$U$164</f>
        <v>#DIV/0!</v>
      </c>
      <c r="AF164" s="73" t="e">
        <f>Comprehensive!$Y$164/Comprehensive!$X$164</f>
        <v>#DIV/0!</v>
      </c>
      <c r="AG164" s="73" t="e">
        <f>Comprehensive!$AB$164/Comprehensive!$AA$164</f>
        <v>#DIV/0!</v>
      </c>
      <c r="AH164" s="73" t="e">
        <f>Comprehensive!$AE$164/Comprehensive!$AD$164</f>
        <v>#DIV/0!</v>
      </c>
      <c r="AI164" s="73" t="e">
        <f>Comprehensive!$AH$164/Comprehensive!$AG$164</f>
        <v>#DIV/0!</v>
      </c>
      <c r="AJ164" s="73" t="e">
        <f>Comprehensive!$AK$164/Comprehensive!$AJ$164</f>
        <v>#DIV/0!</v>
      </c>
      <c r="AK164" s="73" t="e">
        <f>Comprehensive!$AN$164/Comprehensive!$AM$164</f>
        <v>#DIV/0!</v>
      </c>
    </row>
    <row r="165" spans="1:37" x14ac:dyDescent="0.25">
      <c r="A165" s="59">
        <f>IF(AND(Comprehensive!F165&lt;&gt;"",Comprehensive!G165&lt;&gt;"",Comprehensive!H165&lt;&gt;""),1,0)+IF(AND(Comprehensive!I165&lt;&gt;"",Comprehensive!J165&lt;&gt;"",Comprehensive!K165&lt;&gt;""),1,0)+IF(AND(Comprehensive!L165&lt;&gt;"",Comprehensive!M165&lt;&gt;"",Comprehensive!N165&lt;&gt;""),1,0)+IF(AND(Comprehensive!O165&lt;&gt;"",Comprehensive!P165&lt;&gt;"",Comprehensive!Q165&lt;&gt;""),1,0)+IF(AND(Comprehensive!R165&lt;&gt;"",Comprehensive!S165&lt;&gt;"",Comprehensive!T165&lt;&gt;""),1,0)+IF(AND(Comprehensive!U165&lt;&gt;"",Comprehensive!V165&lt;&gt;"",Comprehensive!W165&lt;&gt;""),1,0)+IF(AND(Comprehensive!X165&lt;&gt;"",Comprehensive!Y165&lt;&gt;"",Comprehensive!Z165&lt;&gt;""),1,0)+IF(AND(Comprehensive!AA165&lt;&gt;"",Comprehensive!AB165&lt;&gt;"",Comprehensive!AC165&lt;&gt;""),1,0)+IF(AND(Comprehensive!AD165&lt;&gt;"",Comprehensive!AE165&lt;&gt;"",Comprehensive!AF165&lt;&gt;""),1,0)+IF(AND(Comprehensive!AG165&lt;&gt;"",Comprehensive!AH165&lt;&gt;"",Comprehensive!AI165&lt;&gt;""),1,0)+IF(AND(Comprehensive!AJ165&lt;&gt;"",Comprehensive!AK165&lt;&gt;"",Comprehensive!AL165&lt;&gt;""),1,0)+IF(AND(Comprehensive!AM165&lt;&gt;"",Comprehensive!AN165&lt;&gt;"",Comprehensive!AO165&lt;&gt;""),1,0)</f>
        <v>0</v>
      </c>
      <c r="B165" s="60">
        <f>COUNTA(Comprehensive!F165:AO165)</f>
        <v>0</v>
      </c>
      <c r="C165" s="61" t="str">
        <f t="shared" si="14"/>
        <v>OK</v>
      </c>
      <c r="G165" s="49">
        <f>IF(AND(TPL!F165&lt;&gt;"",TPL!U165&lt;&gt;""),1,0)+IF(AND(TPL!G165&lt;&gt;"",TPL!V165&lt;&gt;""),1,0)+IF(AND(TPL!H165&lt;&gt;"",TPL!W165&lt;&gt;""),1,0)+IF(AND(TPL!I165&lt;&gt;"",TPL!X165&lt;&gt;""),1,0)+IF(AND(TPL!J165&lt;&gt;"",TPL!Y165&lt;&gt;""),1,0)+IF(AND(TPL!K165&lt;&gt;"",TPL!Z165&lt;&gt;""),1,0)+IF(AND(TPL!L165&lt;&gt;"",TPL!AA165&lt;&gt;""),1,0)+IF(AND(TPL!M165&lt;&gt;"",TPL!AB165&lt;&gt;""),1,0)+IF(AND(TPL!N165&lt;&gt;"",TPL!AC165&lt;&gt;""),1,0)+IF(AND(TPL!O165&lt;&gt;"",TPL!AD165&lt;&gt;""),1,0)+IF(AND(TPL!P165&lt;&gt;"",TPL!AE165&lt;&gt;""),1,0)+IF(AND(TPL!Q165&lt;&gt;"",TPL!AF165&lt;&gt;""),1,0)</f>
        <v>0</v>
      </c>
      <c r="H165" s="65">
        <f>COUNTA(TPL!F165:Q165)+COUNTA(TPL!U165:AF165)</f>
        <v>0</v>
      </c>
      <c r="I165" s="51" t="str">
        <f t="shared" si="12"/>
        <v>OK</v>
      </c>
      <c r="L165" s="73">
        <f>Comprehensive!$G$165-Comprehensive!$F$165</f>
        <v>0</v>
      </c>
      <c r="M165" s="73">
        <f>Comprehensive!$J$165-Comprehensive!$I$165</f>
        <v>0</v>
      </c>
      <c r="N165" s="73">
        <f>Comprehensive!$M$165-Comprehensive!$L$165</f>
        <v>0</v>
      </c>
      <c r="O165" s="73">
        <f>Comprehensive!$P$165-Comprehensive!$O$165</f>
        <v>0</v>
      </c>
      <c r="P165" s="73">
        <f>Comprehensive!$S$165-Comprehensive!$R$165</f>
        <v>0</v>
      </c>
      <c r="Q165" s="73">
        <f>Comprehensive!$V$165-Comprehensive!$U$165</f>
        <v>0</v>
      </c>
      <c r="R165" s="73">
        <f>Comprehensive!$Y$165-Comprehensive!$X$165</f>
        <v>0</v>
      </c>
      <c r="S165" s="73">
        <f>Comprehensive!$AB$165-Comprehensive!$AA$165</f>
        <v>0</v>
      </c>
      <c r="T165" s="73">
        <f>Comprehensive!$AE$165-Comprehensive!$AD$165</f>
        <v>0</v>
      </c>
      <c r="U165" s="73">
        <f>Comprehensive!$AH$165-Comprehensive!$AG$165</f>
        <v>0</v>
      </c>
      <c r="V165" s="73">
        <f>Comprehensive!$AK$165-Comprehensive!$AJ$165</f>
        <v>0</v>
      </c>
      <c r="W165" s="73">
        <f>Comprehensive!$AN$165-Comprehensive!$AM$165</f>
        <v>0</v>
      </c>
      <c r="Z165" s="73" t="e">
        <f>Comprehensive!$G$165/Comprehensive!$F$165</f>
        <v>#DIV/0!</v>
      </c>
      <c r="AA165" s="73" t="e">
        <f>Comprehensive!$J$165/Comprehensive!$I$165</f>
        <v>#DIV/0!</v>
      </c>
      <c r="AB165" s="73" t="e">
        <f>Comprehensive!$M$165/Comprehensive!$L$165</f>
        <v>#DIV/0!</v>
      </c>
      <c r="AC165" s="73" t="e">
        <f>Comprehensive!$P$165/Comprehensive!$O$165</f>
        <v>#DIV/0!</v>
      </c>
      <c r="AD165" s="73" t="e">
        <f>Comprehensive!$S$165/Comprehensive!$R$165</f>
        <v>#DIV/0!</v>
      </c>
      <c r="AE165" s="73" t="e">
        <f>Comprehensive!$V$165/Comprehensive!$U$165</f>
        <v>#DIV/0!</v>
      </c>
      <c r="AF165" s="73" t="e">
        <f>Comprehensive!$Y$165/Comprehensive!$X$165</f>
        <v>#DIV/0!</v>
      </c>
      <c r="AG165" s="73" t="e">
        <f>Comprehensive!$AB$165/Comprehensive!$AA$165</f>
        <v>#DIV/0!</v>
      </c>
      <c r="AH165" s="73" t="e">
        <f>Comprehensive!$AE$165/Comprehensive!$AD$165</f>
        <v>#DIV/0!</v>
      </c>
      <c r="AI165" s="73" t="e">
        <f>Comprehensive!$AH$165/Comprehensive!$AG$165</f>
        <v>#DIV/0!</v>
      </c>
      <c r="AJ165" s="73" t="e">
        <f>Comprehensive!$AK$165/Comprehensive!$AJ$165</f>
        <v>#DIV/0!</v>
      </c>
      <c r="AK165" s="73" t="e">
        <f>Comprehensive!$AN$165/Comprehensive!$AM$165</f>
        <v>#DIV/0!</v>
      </c>
    </row>
    <row r="166" spans="1:37" x14ac:dyDescent="0.25">
      <c r="A166" s="59">
        <f>IF(AND(Comprehensive!F166&lt;&gt;"",Comprehensive!G166&lt;&gt;"",Comprehensive!H166&lt;&gt;""),1,0)+IF(AND(Comprehensive!I166&lt;&gt;"",Comprehensive!J166&lt;&gt;"",Comprehensive!K166&lt;&gt;""),1,0)+IF(AND(Comprehensive!L166&lt;&gt;"",Comprehensive!M166&lt;&gt;"",Comprehensive!N166&lt;&gt;""),1,0)+IF(AND(Comprehensive!O166&lt;&gt;"",Comprehensive!P166&lt;&gt;"",Comprehensive!Q166&lt;&gt;""),1,0)+IF(AND(Comprehensive!R166&lt;&gt;"",Comprehensive!S166&lt;&gt;"",Comprehensive!T166&lt;&gt;""),1,0)+IF(AND(Comprehensive!U166&lt;&gt;"",Comprehensive!V166&lt;&gt;"",Comprehensive!W166&lt;&gt;""),1,0)+IF(AND(Comprehensive!X166&lt;&gt;"",Comprehensive!Y166&lt;&gt;"",Comprehensive!Z166&lt;&gt;""),1,0)+IF(AND(Comprehensive!AA166&lt;&gt;"",Comprehensive!AB166&lt;&gt;"",Comprehensive!AC166&lt;&gt;""),1,0)+IF(AND(Comprehensive!AD166&lt;&gt;"",Comprehensive!AE166&lt;&gt;"",Comprehensive!AF166&lt;&gt;""),1,0)+IF(AND(Comprehensive!AG166&lt;&gt;"",Comprehensive!AH166&lt;&gt;"",Comprehensive!AI166&lt;&gt;""),1,0)+IF(AND(Comprehensive!AJ166&lt;&gt;"",Comprehensive!AK166&lt;&gt;"",Comprehensive!AL166&lt;&gt;""),1,0)+IF(AND(Comprehensive!AM166&lt;&gt;"",Comprehensive!AN166&lt;&gt;"",Comprehensive!AO166&lt;&gt;""),1,0)</f>
        <v>0</v>
      </c>
      <c r="B166" s="60">
        <f>COUNTA(Comprehensive!F166:AO166)</f>
        <v>0</v>
      </c>
      <c r="C166" s="61" t="str">
        <f t="shared" si="14"/>
        <v>OK</v>
      </c>
      <c r="G166" s="49">
        <f>IF(AND(TPL!F166&lt;&gt;"",TPL!U166&lt;&gt;""),1,0)+IF(AND(TPL!G166&lt;&gt;"",TPL!V166&lt;&gt;""),1,0)+IF(AND(TPL!H166&lt;&gt;"",TPL!W166&lt;&gt;""),1,0)+IF(AND(TPL!I166&lt;&gt;"",TPL!X166&lt;&gt;""),1,0)+IF(AND(TPL!J166&lt;&gt;"",TPL!Y166&lt;&gt;""),1,0)+IF(AND(TPL!K166&lt;&gt;"",TPL!Z166&lt;&gt;""),1,0)+IF(AND(TPL!L166&lt;&gt;"",TPL!AA166&lt;&gt;""),1,0)+IF(AND(TPL!M166&lt;&gt;"",TPL!AB166&lt;&gt;""),1,0)+IF(AND(TPL!N166&lt;&gt;"",TPL!AC166&lt;&gt;""),1,0)+IF(AND(TPL!O166&lt;&gt;"",TPL!AD166&lt;&gt;""),1,0)+IF(AND(TPL!P166&lt;&gt;"",TPL!AE166&lt;&gt;""),1,0)+IF(AND(TPL!Q166&lt;&gt;"",TPL!AF166&lt;&gt;""),1,0)</f>
        <v>0</v>
      </c>
      <c r="H166" s="65">
        <f>COUNTA(TPL!F166:Q166)+COUNTA(TPL!U166:AF166)</f>
        <v>0</v>
      </c>
      <c r="I166" s="51" t="str">
        <f t="shared" si="12"/>
        <v>OK</v>
      </c>
      <c r="L166" s="73">
        <f>Comprehensive!$G$166-Comprehensive!$F$166</f>
        <v>0</v>
      </c>
      <c r="M166" s="73">
        <f>Comprehensive!$J$166-Comprehensive!$I$166</f>
        <v>0</v>
      </c>
      <c r="N166" s="73">
        <f>Comprehensive!$M$166-Comprehensive!$L$166</f>
        <v>0</v>
      </c>
      <c r="O166" s="73">
        <f>Comprehensive!$P$166-Comprehensive!$O$166</f>
        <v>0</v>
      </c>
      <c r="P166" s="73">
        <f>Comprehensive!$S$166-Comprehensive!$R$166</f>
        <v>0</v>
      </c>
      <c r="Q166" s="73">
        <f>Comprehensive!$V$166-Comprehensive!$U$166</f>
        <v>0</v>
      </c>
      <c r="R166" s="73">
        <f>Comprehensive!$Y$166-Comprehensive!$X$166</f>
        <v>0</v>
      </c>
      <c r="S166" s="73">
        <f>Comprehensive!$AB$166-Comprehensive!$AA$166</f>
        <v>0</v>
      </c>
      <c r="T166" s="73">
        <f>Comprehensive!$AE$166-Comprehensive!$AD$166</f>
        <v>0</v>
      </c>
      <c r="U166" s="73">
        <f>Comprehensive!$AH$166-Comprehensive!$AG$166</f>
        <v>0</v>
      </c>
      <c r="V166" s="73">
        <f>Comprehensive!$AK$166-Comprehensive!$AJ$166</f>
        <v>0</v>
      </c>
      <c r="W166" s="73">
        <f>Comprehensive!$AN$166-Comprehensive!$AM$166</f>
        <v>0</v>
      </c>
      <c r="Z166" s="73" t="e">
        <f>Comprehensive!$G$166/Comprehensive!$F$166</f>
        <v>#DIV/0!</v>
      </c>
      <c r="AA166" s="73" t="e">
        <f>Comprehensive!$J$166/Comprehensive!$I$166</f>
        <v>#DIV/0!</v>
      </c>
      <c r="AB166" s="73" t="e">
        <f>Comprehensive!$M$166/Comprehensive!$L$166</f>
        <v>#DIV/0!</v>
      </c>
      <c r="AC166" s="73" t="e">
        <f>Comprehensive!$P$166/Comprehensive!$O$166</f>
        <v>#DIV/0!</v>
      </c>
      <c r="AD166" s="73" t="e">
        <f>Comprehensive!$S$166/Comprehensive!$R$166</f>
        <v>#DIV/0!</v>
      </c>
      <c r="AE166" s="73" t="e">
        <f>Comprehensive!$V$166/Comprehensive!$U$166</f>
        <v>#DIV/0!</v>
      </c>
      <c r="AF166" s="73" t="e">
        <f>Comprehensive!$Y$166/Comprehensive!$X$166</f>
        <v>#DIV/0!</v>
      </c>
      <c r="AG166" s="73" t="e">
        <f>Comprehensive!$AB$166/Comprehensive!$AA$166</f>
        <v>#DIV/0!</v>
      </c>
      <c r="AH166" s="73" t="e">
        <f>Comprehensive!$AE$166/Comprehensive!$AD$166</f>
        <v>#DIV/0!</v>
      </c>
      <c r="AI166" s="73" t="e">
        <f>Comprehensive!$AH$166/Comprehensive!$AG$166</f>
        <v>#DIV/0!</v>
      </c>
      <c r="AJ166" s="73" t="e">
        <f>Comprehensive!$AK$166/Comprehensive!$AJ$166</f>
        <v>#DIV/0!</v>
      </c>
      <c r="AK166" s="73" t="e">
        <f>Comprehensive!$AN$166/Comprehensive!$AM$166</f>
        <v>#DIV/0!</v>
      </c>
    </row>
    <row r="167" spans="1:37" x14ac:dyDescent="0.25">
      <c r="A167" s="59">
        <f>IF(AND(Comprehensive!F167&lt;&gt;"",Comprehensive!G167&lt;&gt;"",Comprehensive!H167&lt;&gt;""),1,0)+IF(AND(Comprehensive!I167&lt;&gt;"",Comprehensive!J167&lt;&gt;"",Comprehensive!K167&lt;&gt;""),1,0)+IF(AND(Comprehensive!L167&lt;&gt;"",Comprehensive!M167&lt;&gt;"",Comprehensive!N167&lt;&gt;""),1,0)+IF(AND(Comprehensive!O167&lt;&gt;"",Comprehensive!P167&lt;&gt;"",Comprehensive!Q167&lt;&gt;""),1,0)+IF(AND(Comprehensive!R167&lt;&gt;"",Comprehensive!S167&lt;&gt;"",Comprehensive!T167&lt;&gt;""),1,0)+IF(AND(Comprehensive!U167&lt;&gt;"",Comprehensive!V167&lt;&gt;"",Comprehensive!W167&lt;&gt;""),1,0)+IF(AND(Comprehensive!X167&lt;&gt;"",Comprehensive!Y167&lt;&gt;"",Comprehensive!Z167&lt;&gt;""),1,0)+IF(AND(Comprehensive!AA167&lt;&gt;"",Comprehensive!AB167&lt;&gt;"",Comprehensive!AC167&lt;&gt;""),1,0)+IF(AND(Comprehensive!AD167&lt;&gt;"",Comprehensive!AE167&lt;&gt;"",Comprehensive!AF167&lt;&gt;""),1,0)+IF(AND(Comprehensive!AG167&lt;&gt;"",Comprehensive!AH167&lt;&gt;"",Comprehensive!AI167&lt;&gt;""),1,0)+IF(AND(Comprehensive!AJ167&lt;&gt;"",Comprehensive!AK167&lt;&gt;"",Comprehensive!AL167&lt;&gt;""),1,0)+IF(AND(Comprehensive!AM167&lt;&gt;"",Comprehensive!AN167&lt;&gt;"",Comprehensive!AO167&lt;&gt;""),1,0)</f>
        <v>0</v>
      </c>
      <c r="B167" s="60">
        <f>COUNTA(Comprehensive!F167:AO167)</f>
        <v>0</v>
      </c>
      <c r="C167" s="61" t="str">
        <f t="shared" si="14"/>
        <v>OK</v>
      </c>
      <c r="G167" s="49">
        <f>IF(AND(TPL!F167&lt;&gt;"",TPL!U167&lt;&gt;""),1,0)+IF(AND(TPL!G167&lt;&gt;"",TPL!V167&lt;&gt;""),1,0)+IF(AND(TPL!H167&lt;&gt;"",TPL!W167&lt;&gt;""),1,0)+IF(AND(TPL!I167&lt;&gt;"",TPL!X167&lt;&gt;""),1,0)+IF(AND(TPL!J167&lt;&gt;"",TPL!Y167&lt;&gt;""),1,0)+IF(AND(TPL!K167&lt;&gt;"",TPL!Z167&lt;&gt;""),1,0)+IF(AND(TPL!L167&lt;&gt;"",TPL!AA167&lt;&gt;""),1,0)+IF(AND(TPL!M167&lt;&gt;"",TPL!AB167&lt;&gt;""),1,0)+IF(AND(TPL!N167&lt;&gt;"",TPL!AC167&lt;&gt;""),1,0)+IF(AND(TPL!O167&lt;&gt;"",TPL!AD167&lt;&gt;""),1,0)+IF(AND(TPL!P167&lt;&gt;"",TPL!AE167&lt;&gt;""),1,0)+IF(AND(TPL!Q167&lt;&gt;"",TPL!AF167&lt;&gt;""),1,0)</f>
        <v>0</v>
      </c>
      <c r="H167" s="65">
        <f>COUNTA(TPL!F167:Q167)+COUNTA(TPL!U167:AF167)</f>
        <v>0</v>
      </c>
      <c r="I167" s="51" t="str">
        <f t="shared" si="12"/>
        <v>OK</v>
      </c>
      <c r="L167" s="73">
        <f>Comprehensive!$G$167-Comprehensive!$F$167</f>
        <v>0</v>
      </c>
      <c r="M167" s="73">
        <f>Comprehensive!$J$167-Comprehensive!$I$167</f>
        <v>0</v>
      </c>
      <c r="N167" s="73">
        <f>Comprehensive!$M$167-Comprehensive!$L$167</f>
        <v>0</v>
      </c>
      <c r="O167" s="73">
        <f>Comprehensive!$P$167-Comprehensive!$O$167</f>
        <v>0</v>
      </c>
      <c r="P167" s="73">
        <f>Comprehensive!$S$167-Comprehensive!$R$167</f>
        <v>0</v>
      </c>
      <c r="Q167" s="73">
        <f>Comprehensive!$V$167-Comprehensive!$U$167</f>
        <v>0</v>
      </c>
      <c r="R167" s="73">
        <f>Comprehensive!$Y$167-Comprehensive!$X$167</f>
        <v>0</v>
      </c>
      <c r="S167" s="73">
        <f>Comprehensive!$AB$167-Comprehensive!$AA$167</f>
        <v>0</v>
      </c>
      <c r="T167" s="73">
        <f>Comprehensive!$AE$167-Comprehensive!$AD$167</f>
        <v>0</v>
      </c>
      <c r="U167" s="73">
        <f>Comprehensive!$AH$167-Comprehensive!$AG$167</f>
        <v>0</v>
      </c>
      <c r="V167" s="73">
        <f>Comprehensive!$AK$167-Comprehensive!$AJ$167</f>
        <v>0</v>
      </c>
      <c r="W167" s="73">
        <f>Comprehensive!$AN$167-Comprehensive!$AM$167</f>
        <v>0</v>
      </c>
      <c r="Z167" s="73" t="e">
        <f>Comprehensive!$G$167/Comprehensive!$F$167</f>
        <v>#DIV/0!</v>
      </c>
      <c r="AA167" s="73" t="e">
        <f>Comprehensive!$J$167/Comprehensive!$I$167</f>
        <v>#DIV/0!</v>
      </c>
      <c r="AB167" s="73" t="e">
        <f>Comprehensive!$M$167/Comprehensive!$L$167</f>
        <v>#DIV/0!</v>
      </c>
      <c r="AC167" s="73" t="e">
        <f>Comprehensive!$P$167/Comprehensive!$O$167</f>
        <v>#DIV/0!</v>
      </c>
      <c r="AD167" s="73" t="e">
        <f>Comprehensive!$S$167/Comprehensive!$R$167</f>
        <v>#DIV/0!</v>
      </c>
      <c r="AE167" s="73" t="e">
        <f>Comprehensive!$V$167/Comprehensive!$U$167</f>
        <v>#DIV/0!</v>
      </c>
      <c r="AF167" s="73" t="e">
        <f>Comprehensive!$Y$167/Comprehensive!$X$167</f>
        <v>#DIV/0!</v>
      </c>
      <c r="AG167" s="73" t="e">
        <f>Comprehensive!$AB$167/Comprehensive!$AA$167</f>
        <v>#DIV/0!</v>
      </c>
      <c r="AH167" s="73" t="e">
        <f>Comprehensive!$AE$167/Comprehensive!$AD$167</f>
        <v>#DIV/0!</v>
      </c>
      <c r="AI167" s="73" t="e">
        <f>Comprehensive!$AH$167/Comprehensive!$AG$167</f>
        <v>#DIV/0!</v>
      </c>
      <c r="AJ167" s="73" t="e">
        <f>Comprehensive!$AK$167/Comprehensive!$AJ$167</f>
        <v>#DIV/0!</v>
      </c>
      <c r="AK167" s="73" t="e">
        <f>Comprehensive!$AN$167/Comprehensive!$AM$167</f>
        <v>#DIV/0!</v>
      </c>
    </row>
    <row r="168" spans="1:37" x14ac:dyDescent="0.25">
      <c r="A168" s="59">
        <f>IF(AND(Comprehensive!F168&lt;&gt;"",Comprehensive!G168&lt;&gt;"",Comprehensive!H168&lt;&gt;""),1,0)+IF(AND(Comprehensive!I168&lt;&gt;"",Comprehensive!J168&lt;&gt;"",Comprehensive!K168&lt;&gt;""),1,0)+IF(AND(Comprehensive!L168&lt;&gt;"",Comprehensive!M168&lt;&gt;"",Comprehensive!N168&lt;&gt;""),1,0)+IF(AND(Comprehensive!O168&lt;&gt;"",Comprehensive!P168&lt;&gt;"",Comprehensive!Q168&lt;&gt;""),1,0)+IF(AND(Comprehensive!R168&lt;&gt;"",Comprehensive!S168&lt;&gt;"",Comprehensive!T168&lt;&gt;""),1,0)+IF(AND(Comprehensive!U168&lt;&gt;"",Comprehensive!V168&lt;&gt;"",Comprehensive!W168&lt;&gt;""),1,0)+IF(AND(Comprehensive!X168&lt;&gt;"",Comprehensive!Y168&lt;&gt;"",Comprehensive!Z168&lt;&gt;""),1,0)+IF(AND(Comprehensive!AA168&lt;&gt;"",Comprehensive!AB168&lt;&gt;"",Comprehensive!AC168&lt;&gt;""),1,0)+IF(AND(Comprehensive!AD168&lt;&gt;"",Comprehensive!AE168&lt;&gt;"",Comprehensive!AF168&lt;&gt;""),1,0)+IF(AND(Comprehensive!AG168&lt;&gt;"",Comprehensive!AH168&lt;&gt;"",Comprehensive!AI168&lt;&gt;""),1,0)+IF(AND(Comprehensive!AJ168&lt;&gt;"",Comprehensive!AK168&lt;&gt;"",Comprehensive!AL168&lt;&gt;""),1,0)+IF(AND(Comprehensive!AM168&lt;&gt;"",Comprehensive!AN168&lt;&gt;"",Comprehensive!AO168&lt;&gt;""),1,0)</f>
        <v>0</v>
      </c>
      <c r="B168" s="60">
        <f>COUNTA(Comprehensive!F168:AO168)</f>
        <v>0</v>
      </c>
      <c r="C168" s="61" t="str">
        <f t="shared" si="14"/>
        <v>OK</v>
      </c>
      <c r="G168" s="49">
        <f>IF(AND(TPL!F168&lt;&gt;"",TPL!U168&lt;&gt;""),1,0)+IF(AND(TPL!G168&lt;&gt;"",TPL!V168&lt;&gt;""),1,0)+IF(AND(TPL!H168&lt;&gt;"",TPL!W168&lt;&gt;""),1,0)+IF(AND(TPL!I168&lt;&gt;"",TPL!X168&lt;&gt;""),1,0)+IF(AND(TPL!J168&lt;&gt;"",TPL!Y168&lt;&gt;""),1,0)+IF(AND(TPL!K168&lt;&gt;"",TPL!Z168&lt;&gt;""),1,0)+IF(AND(TPL!L168&lt;&gt;"",TPL!AA168&lt;&gt;""),1,0)+IF(AND(TPL!M168&lt;&gt;"",TPL!AB168&lt;&gt;""),1,0)+IF(AND(TPL!N168&lt;&gt;"",TPL!AC168&lt;&gt;""),1,0)+IF(AND(TPL!O168&lt;&gt;"",TPL!AD168&lt;&gt;""),1,0)+IF(AND(TPL!P168&lt;&gt;"",TPL!AE168&lt;&gt;""),1,0)+IF(AND(TPL!Q168&lt;&gt;"",TPL!AF168&lt;&gt;""),1,0)</f>
        <v>0</v>
      </c>
      <c r="H168" s="65">
        <f>COUNTA(TPL!F168:Q168)+COUNTA(TPL!U168:AF168)</f>
        <v>0</v>
      </c>
      <c r="I168" s="51" t="str">
        <f t="shared" si="12"/>
        <v>OK</v>
      </c>
      <c r="L168" s="73">
        <f>Comprehensive!$G$168-Comprehensive!$F$168</f>
        <v>0</v>
      </c>
      <c r="M168" s="73">
        <f>Comprehensive!$J$168-Comprehensive!$I$168</f>
        <v>0</v>
      </c>
      <c r="N168" s="73">
        <f>Comprehensive!$M$168-Comprehensive!$L$168</f>
        <v>0</v>
      </c>
      <c r="O168" s="73">
        <f>Comprehensive!$P$168-Comprehensive!$O$168</f>
        <v>0</v>
      </c>
      <c r="P168" s="73">
        <f>Comprehensive!$S$168-Comprehensive!$R$168</f>
        <v>0</v>
      </c>
      <c r="Q168" s="73">
        <f>Comprehensive!$V$168-Comprehensive!$U$168</f>
        <v>0</v>
      </c>
      <c r="R168" s="73">
        <f>Comprehensive!$Y$168-Comprehensive!$X$168</f>
        <v>0</v>
      </c>
      <c r="S168" s="73">
        <f>Comprehensive!$AB$168-Comprehensive!$AA$168</f>
        <v>0</v>
      </c>
      <c r="T168" s="73">
        <f>Comprehensive!$AE$168-Comprehensive!$AD$168</f>
        <v>0</v>
      </c>
      <c r="U168" s="73">
        <f>Comprehensive!$AH$168-Comprehensive!$AG$168</f>
        <v>0</v>
      </c>
      <c r="V168" s="73">
        <f>Comprehensive!$AK$168-Comprehensive!$AJ$168</f>
        <v>0</v>
      </c>
      <c r="W168" s="73">
        <f>Comprehensive!$AN$168-Comprehensive!$AM$168</f>
        <v>0</v>
      </c>
      <c r="Z168" s="73" t="e">
        <f>Comprehensive!$G$168/Comprehensive!$F$168</f>
        <v>#DIV/0!</v>
      </c>
      <c r="AA168" s="73" t="e">
        <f>Comprehensive!$J$168/Comprehensive!$I$168</f>
        <v>#DIV/0!</v>
      </c>
      <c r="AB168" s="73" t="e">
        <f>Comprehensive!$M$168/Comprehensive!$L$168</f>
        <v>#DIV/0!</v>
      </c>
      <c r="AC168" s="73" t="e">
        <f>Comprehensive!$P$168/Comprehensive!$O$168</f>
        <v>#DIV/0!</v>
      </c>
      <c r="AD168" s="73" t="e">
        <f>Comprehensive!$S$168/Comprehensive!$R$168</f>
        <v>#DIV/0!</v>
      </c>
      <c r="AE168" s="73" t="e">
        <f>Comprehensive!$V$168/Comprehensive!$U$168</f>
        <v>#DIV/0!</v>
      </c>
      <c r="AF168" s="73" t="e">
        <f>Comprehensive!$Y$168/Comprehensive!$X$168</f>
        <v>#DIV/0!</v>
      </c>
      <c r="AG168" s="73" t="e">
        <f>Comprehensive!$AB$168/Comprehensive!$AA$168</f>
        <v>#DIV/0!</v>
      </c>
      <c r="AH168" s="73" t="e">
        <f>Comprehensive!$AE$168/Comprehensive!$AD$168</f>
        <v>#DIV/0!</v>
      </c>
      <c r="AI168" s="73" t="e">
        <f>Comprehensive!$AH$168/Comprehensive!$AG$168</f>
        <v>#DIV/0!</v>
      </c>
      <c r="AJ168" s="73" t="e">
        <f>Comprehensive!$AK$168/Comprehensive!$AJ$168</f>
        <v>#DIV/0!</v>
      </c>
      <c r="AK168" s="73" t="e">
        <f>Comprehensive!$AN$168/Comprehensive!$AM$168</f>
        <v>#DIV/0!</v>
      </c>
    </row>
    <row r="169" spans="1:37" x14ac:dyDescent="0.25">
      <c r="A169" s="59">
        <f>IF(AND(Comprehensive!F169&lt;&gt;"",Comprehensive!G169&lt;&gt;"",Comprehensive!H169&lt;&gt;""),1,0)+IF(AND(Comprehensive!I169&lt;&gt;"",Comprehensive!J169&lt;&gt;"",Comprehensive!K169&lt;&gt;""),1,0)+IF(AND(Comprehensive!L169&lt;&gt;"",Comprehensive!M169&lt;&gt;"",Comprehensive!N169&lt;&gt;""),1,0)+IF(AND(Comprehensive!O169&lt;&gt;"",Comprehensive!P169&lt;&gt;"",Comprehensive!Q169&lt;&gt;""),1,0)+IF(AND(Comprehensive!R169&lt;&gt;"",Comprehensive!S169&lt;&gt;"",Comprehensive!T169&lt;&gt;""),1,0)+IF(AND(Comprehensive!U169&lt;&gt;"",Comprehensive!V169&lt;&gt;"",Comprehensive!W169&lt;&gt;""),1,0)+IF(AND(Comprehensive!X169&lt;&gt;"",Comprehensive!Y169&lt;&gt;"",Comprehensive!Z169&lt;&gt;""),1,0)+IF(AND(Comprehensive!AA169&lt;&gt;"",Comprehensive!AB169&lt;&gt;"",Comprehensive!AC169&lt;&gt;""),1,0)+IF(AND(Comprehensive!AD169&lt;&gt;"",Comprehensive!AE169&lt;&gt;"",Comprehensive!AF169&lt;&gt;""),1,0)+IF(AND(Comprehensive!AG169&lt;&gt;"",Comprehensive!AH169&lt;&gt;"",Comprehensive!AI169&lt;&gt;""),1,0)+IF(AND(Comprehensive!AJ169&lt;&gt;"",Comprehensive!AK169&lt;&gt;"",Comprehensive!AL169&lt;&gt;""),1,0)+IF(AND(Comprehensive!AM169&lt;&gt;"",Comprehensive!AN169&lt;&gt;"",Comprehensive!AO169&lt;&gt;""),1,0)</f>
        <v>0</v>
      </c>
      <c r="B169" s="60">
        <f>COUNTA(Comprehensive!F169:AO169)</f>
        <v>0</v>
      </c>
      <c r="C169" s="61" t="str">
        <f t="shared" si="14"/>
        <v>OK</v>
      </c>
      <c r="G169" s="49">
        <f>IF(AND(TPL!F169&lt;&gt;"",TPL!U169&lt;&gt;""),1,0)+IF(AND(TPL!G169&lt;&gt;"",TPL!V169&lt;&gt;""),1,0)+IF(AND(TPL!H169&lt;&gt;"",TPL!W169&lt;&gt;""),1,0)+IF(AND(TPL!I169&lt;&gt;"",TPL!X169&lt;&gt;""),1,0)+IF(AND(TPL!J169&lt;&gt;"",TPL!Y169&lt;&gt;""),1,0)+IF(AND(TPL!K169&lt;&gt;"",TPL!Z169&lt;&gt;""),1,0)+IF(AND(TPL!L169&lt;&gt;"",TPL!AA169&lt;&gt;""),1,0)+IF(AND(TPL!M169&lt;&gt;"",TPL!AB169&lt;&gt;""),1,0)+IF(AND(TPL!N169&lt;&gt;"",TPL!AC169&lt;&gt;""),1,0)+IF(AND(TPL!O169&lt;&gt;"",TPL!AD169&lt;&gt;""),1,0)+IF(AND(TPL!P169&lt;&gt;"",TPL!AE169&lt;&gt;""),1,0)+IF(AND(TPL!Q169&lt;&gt;"",TPL!AF169&lt;&gt;""),1,0)</f>
        <v>0</v>
      </c>
      <c r="H169" s="65">
        <f>COUNTA(TPL!F169:Q169)+COUNTA(TPL!U169:AF169)</f>
        <v>0</v>
      </c>
      <c r="I169" s="51" t="str">
        <f t="shared" si="12"/>
        <v>OK</v>
      </c>
      <c r="L169" s="73">
        <f>Comprehensive!$G$169-Comprehensive!$F$169</f>
        <v>0</v>
      </c>
      <c r="M169" s="73">
        <f>Comprehensive!$J$169-Comprehensive!$I$169</f>
        <v>0</v>
      </c>
      <c r="N169" s="73">
        <f>Comprehensive!$M$169-Comprehensive!$L$169</f>
        <v>0</v>
      </c>
      <c r="O169" s="73">
        <f>Comprehensive!$P$169-Comprehensive!$O$169</f>
        <v>0</v>
      </c>
      <c r="P169" s="73">
        <f>Comprehensive!$S$169-Comprehensive!$R$169</f>
        <v>0</v>
      </c>
      <c r="Q169" s="73">
        <f>Comprehensive!$V$169-Comprehensive!$U$169</f>
        <v>0</v>
      </c>
      <c r="R169" s="73">
        <f>Comprehensive!$Y$169-Comprehensive!$X$169</f>
        <v>0</v>
      </c>
      <c r="S169" s="73">
        <f>Comprehensive!$AB$169-Comprehensive!$AA$169</f>
        <v>0</v>
      </c>
      <c r="T169" s="73">
        <f>Comprehensive!$AE$169-Comprehensive!$AD$169</f>
        <v>0</v>
      </c>
      <c r="U169" s="73">
        <f>Comprehensive!$AH$169-Comprehensive!$AG$169</f>
        <v>0</v>
      </c>
      <c r="V169" s="73">
        <f>Comprehensive!$AK$169-Comprehensive!$AJ$169</f>
        <v>0</v>
      </c>
      <c r="W169" s="73">
        <f>Comprehensive!$AN$169-Comprehensive!$AM$169</f>
        <v>0</v>
      </c>
      <c r="Z169" s="73" t="e">
        <f>Comprehensive!$G$169/Comprehensive!$F$169</f>
        <v>#DIV/0!</v>
      </c>
      <c r="AA169" s="73" t="e">
        <f>Comprehensive!$J$169/Comprehensive!$I$169</f>
        <v>#DIV/0!</v>
      </c>
      <c r="AB169" s="73" t="e">
        <f>Comprehensive!$M$169/Comprehensive!$L$169</f>
        <v>#DIV/0!</v>
      </c>
      <c r="AC169" s="73" t="e">
        <f>Comprehensive!$P$169/Comprehensive!$O$169</f>
        <v>#DIV/0!</v>
      </c>
      <c r="AD169" s="73" t="e">
        <f>Comprehensive!$S$169/Comprehensive!$R$169</f>
        <v>#DIV/0!</v>
      </c>
      <c r="AE169" s="73" t="e">
        <f>Comprehensive!$V$169/Comprehensive!$U$169</f>
        <v>#DIV/0!</v>
      </c>
      <c r="AF169" s="73" t="e">
        <f>Comprehensive!$Y$169/Comprehensive!$X$169</f>
        <v>#DIV/0!</v>
      </c>
      <c r="AG169" s="73" t="e">
        <f>Comprehensive!$AB$169/Comprehensive!$AA$169</f>
        <v>#DIV/0!</v>
      </c>
      <c r="AH169" s="73" t="e">
        <f>Comprehensive!$AE$169/Comprehensive!$AD$169</f>
        <v>#DIV/0!</v>
      </c>
      <c r="AI169" s="73" t="e">
        <f>Comprehensive!$AH$169/Comprehensive!$AG$169</f>
        <v>#DIV/0!</v>
      </c>
      <c r="AJ169" s="73" t="e">
        <f>Comprehensive!$AK$169/Comprehensive!$AJ$169</f>
        <v>#DIV/0!</v>
      </c>
      <c r="AK169" s="73" t="e">
        <f>Comprehensive!$AN$169/Comprehensive!$AM$169</f>
        <v>#DIV/0!</v>
      </c>
    </row>
    <row r="170" spans="1:37" x14ac:dyDescent="0.25">
      <c r="A170" s="59">
        <f>IF(AND(Comprehensive!F170&lt;&gt;"",Comprehensive!G170&lt;&gt;"",Comprehensive!H170&lt;&gt;""),1,0)+IF(AND(Comprehensive!I170&lt;&gt;"",Comprehensive!J170&lt;&gt;"",Comprehensive!K170&lt;&gt;""),1,0)+IF(AND(Comprehensive!L170&lt;&gt;"",Comprehensive!M170&lt;&gt;"",Comprehensive!N170&lt;&gt;""),1,0)+IF(AND(Comprehensive!O170&lt;&gt;"",Comprehensive!P170&lt;&gt;"",Comprehensive!Q170&lt;&gt;""),1,0)+IF(AND(Comprehensive!R170&lt;&gt;"",Comprehensive!S170&lt;&gt;"",Comprehensive!T170&lt;&gt;""),1,0)+IF(AND(Comprehensive!U170&lt;&gt;"",Comprehensive!V170&lt;&gt;"",Comprehensive!W170&lt;&gt;""),1,0)+IF(AND(Comprehensive!X170&lt;&gt;"",Comprehensive!Y170&lt;&gt;"",Comprehensive!Z170&lt;&gt;""),1,0)+IF(AND(Comprehensive!AA170&lt;&gt;"",Comprehensive!AB170&lt;&gt;"",Comprehensive!AC170&lt;&gt;""),1,0)+IF(AND(Comprehensive!AD170&lt;&gt;"",Comprehensive!AE170&lt;&gt;"",Comprehensive!AF170&lt;&gt;""),1,0)+IF(AND(Comprehensive!AG170&lt;&gt;"",Comprehensive!AH170&lt;&gt;"",Comprehensive!AI170&lt;&gt;""),1,0)+IF(AND(Comprehensive!AJ170&lt;&gt;"",Comprehensive!AK170&lt;&gt;"",Comprehensive!AL170&lt;&gt;""),1,0)+IF(AND(Comprehensive!AM170&lt;&gt;"",Comprehensive!AN170&lt;&gt;"",Comprehensive!AO170&lt;&gt;""),1,0)</f>
        <v>0</v>
      </c>
      <c r="B170" s="60">
        <f>COUNTA(Comprehensive!F170:AO170)</f>
        <v>0</v>
      </c>
      <c r="C170" s="61" t="str">
        <f t="shared" si="14"/>
        <v>OK</v>
      </c>
      <c r="G170" s="49">
        <f>IF(AND(TPL!F170&lt;&gt;"",TPL!U170&lt;&gt;""),1,0)+IF(AND(TPL!G170&lt;&gt;"",TPL!V170&lt;&gt;""),1,0)+IF(AND(TPL!H170&lt;&gt;"",TPL!W170&lt;&gt;""),1,0)+IF(AND(TPL!I170&lt;&gt;"",TPL!X170&lt;&gt;""),1,0)+IF(AND(TPL!J170&lt;&gt;"",TPL!Y170&lt;&gt;""),1,0)+IF(AND(TPL!K170&lt;&gt;"",TPL!Z170&lt;&gt;""),1,0)+IF(AND(TPL!L170&lt;&gt;"",TPL!AA170&lt;&gt;""),1,0)+IF(AND(TPL!M170&lt;&gt;"",TPL!AB170&lt;&gt;""),1,0)+IF(AND(TPL!N170&lt;&gt;"",TPL!AC170&lt;&gt;""),1,0)+IF(AND(TPL!O170&lt;&gt;"",TPL!AD170&lt;&gt;""),1,0)+IF(AND(TPL!P170&lt;&gt;"",TPL!AE170&lt;&gt;""),1,0)+IF(AND(TPL!Q170&lt;&gt;"",TPL!AF170&lt;&gt;""),1,0)</f>
        <v>0</v>
      </c>
      <c r="H170" s="65">
        <f>COUNTA(TPL!F170:Q170)+COUNTA(TPL!U170:AF170)</f>
        <v>0</v>
      </c>
      <c r="I170" s="51" t="str">
        <f t="shared" si="12"/>
        <v>OK</v>
      </c>
      <c r="L170" s="73">
        <f>Comprehensive!$G$170-Comprehensive!$F$170</f>
        <v>0</v>
      </c>
      <c r="M170" s="73">
        <f>Comprehensive!$J$170-Comprehensive!$I$170</f>
        <v>0</v>
      </c>
      <c r="N170" s="73">
        <f>Comprehensive!$M$170-Comprehensive!$L$170</f>
        <v>0</v>
      </c>
      <c r="O170" s="73">
        <f>Comprehensive!$P$170-Comprehensive!$O$170</f>
        <v>0</v>
      </c>
      <c r="P170" s="73">
        <f>Comprehensive!$S$170-Comprehensive!$R$170</f>
        <v>0</v>
      </c>
      <c r="Q170" s="73">
        <f>Comprehensive!$V$170-Comprehensive!$U$170</f>
        <v>0</v>
      </c>
      <c r="R170" s="73">
        <f>Comprehensive!$Y$170-Comprehensive!$X$170</f>
        <v>0</v>
      </c>
      <c r="S170" s="73">
        <f>Comprehensive!$AB$170-Comprehensive!$AA$170</f>
        <v>0</v>
      </c>
      <c r="T170" s="73">
        <f>Comprehensive!$AE$170-Comprehensive!$AD$170</f>
        <v>0</v>
      </c>
      <c r="U170" s="73">
        <f>Comprehensive!$AH$170-Comprehensive!$AG$170</f>
        <v>0</v>
      </c>
      <c r="V170" s="73">
        <f>Comprehensive!$AK$170-Comprehensive!$AJ$170</f>
        <v>0</v>
      </c>
      <c r="W170" s="73">
        <f>Comprehensive!$AN$170-Comprehensive!$AM$170</f>
        <v>0</v>
      </c>
      <c r="Z170" s="73" t="e">
        <f>Comprehensive!$G$170/Comprehensive!$F$170</f>
        <v>#DIV/0!</v>
      </c>
      <c r="AA170" s="73" t="e">
        <f>Comprehensive!$J$170/Comprehensive!$I$170</f>
        <v>#DIV/0!</v>
      </c>
      <c r="AB170" s="73" t="e">
        <f>Comprehensive!$M$170/Comprehensive!$L$170</f>
        <v>#DIV/0!</v>
      </c>
      <c r="AC170" s="73" t="e">
        <f>Comprehensive!$P$170/Comprehensive!$O$170</f>
        <v>#DIV/0!</v>
      </c>
      <c r="AD170" s="73" t="e">
        <f>Comprehensive!$S$170/Comprehensive!$R$170</f>
        <v>#DIV/0!</v>
      </c>
      <c r="AE170" s="73" t="e">
        <f>Comprehensive!$V$170/Comprehensive!$U$170</f>
        <v>#DIV/0!</v>
      </c>
      <c r="AF170" s="73" t="e">
        <f>Comprehensive!$Y$170/Comprehensive!$X$170</f>
        <v>#DIV/0!</v>
      </c>
      <c r="AG170" s="73" t="e">
        <f>Comprehensive!$AB$170/Comprehensive!$AA$170</f>
        <v>#DIV/0!</v>
      </c>
      <c r="AH170" s="73" t="e">
        <f>Comprehensive!$AE$170/Comprehensive!$AD$170</f>
        <v>#DIV/0!</v>
      </c>
      <c r="AI170" s="73" t="e">
        <f>Comprehensive!$AH$170/Comprehensive!$AG$170</f>
        <v>#DIV/0!</v>
      </c>
      <c r="AJ170" s="73" t="e">
        <f>Comprehensive!$AK$170/Comprehensive!$AJ$170</f>
        <v>#DIV/0!</v>
      </c>
      <c r="AK170" s="73" t="e">
        <f>Comprehensive!$AN$170/Comprehensive!$AM$170</f>
        <v>#DIV/0!</v>
      </c>
    </row>
    <row r="171" spans="1:37" x14ac:dyDescent="0.25">
      <c r="A171" s="59">
        <f>IF(AND(Comprehensive!F171&lt;&gt;"",Comprehensive!G171&lt;&gt;"",Comprehensive!H171&lt;&gt;""),1,0)+IF(AND(Comprehensive!I171&lt;&gt;"",Comprehensive!J171&lt;&gt;"",Comprehensive!K171&lt;&gt;""),1,0)+IF(AND(Comprehensive!L171&lt;&gt;"",Comprehensive!M171&lt;&gt;"",Comprehensive!N171&lt;&gt;""),1,0)+IF(AND(Comprehensive!O171&lt;&gt;"",Comprehensive!P171&lt;&gt;"",Comprehensive!Q171&lt;&gt;""),1,0)+IF(AND(Comprehensive!R171&lt;&gt;"",Comprehensive!S171&lt;&gt;"",Comprehensive!T171&lt;&gt;""),1,0)+IF(AND(Comprehensive!U171&lt;&gt;"",Comprehensive!V171&lt;&gt;"",Comprehensive!W171&lt;&gt;""),1,0)+IF(AND(Comprehensive!X171&lt;&gt;"",Comprehensive!Y171&lt;&gt;"",Comprehensive!Z171&lt;&gt;""),1,0)+IF(AND(Comprehensive!AA171&lt;&gt;"",Comprehensive!AB171&lt;&gt;"",Comprehensive!AC171&lt;&gt;""),1,0)+IF(AND(Comprehensive!AD171&lt;&gt;"",Comprehensive!AE171&lt;&gt;"",Comprehensive!AF171&lt;&gt;""),1,0)+IF(AND(Comprehensive!AG171&lt;&gt;"",Comprehensive!AH171&lt;&gt;"",Comprehensive!AI171&lt;&gt;""),1,0)+IF(AND(Comprehensive!AJ171&lt;&gt;"",Comprehensive!AK171&lt;&gt;"",Comprehensive!AL171&lt;&gt;""),1,0)+IF(AND(Comprehensive!AM171&lt;&gt;"",Comprehensive!AN171&lt;&gt;"",Comprehensive!AO171&lt;&gt;""),1,0)</f>
        <v>0</v>
      </c>
      <c r="B171" s="60">
        <f>COUNTA(Comprehensive!F171:AO171)</f>
        <v>0</v>
      </c>
      <c r="C171" s="61" t="str">
        <f t="shared" si="14"/>
        <v>OK</v>
      </c>
      <c r="G171" s="49">
        <f>IF(AND(TPL!F171&lt;&gt;"",TPL!U171&lt;&gt;""),1,0)+IF(AND(TPL!G171&lt;&gt;"",TPL!V171&lt;&gt;""),1,0)+IF(AND(TPL!H171&lt;&gt;"",TPL!W171&lt;&gt;""),1,0)+IF(AND(TPL!I171&lt;&gt;"",TPL!X171&lt;&gt;""),1,0)+IF(AND(TPL!J171&lt;&gt;"",TPL!Y171&lt;&gt;""),1,0)+IF(AND(TPL!K171&lt;&gt;"",TPL!Z171&lt;&gt;""),1,0)+IF(AND(TPL!L171&lt;&gt;"",TPL!AA171&lt;&gt;""),1,0)+IF(AND(TPL!M171&lt;&gt;"",TPL!AB171&lt;&gt;""),1,0)+IF(AND(TPL!N171&lt;&gt;"",TPL!AC171&lt;&gt;""),1,0)+IF(AND(TPL!O171&lt;&gt;"",TPL!AD171&lt;&gt;""),1,0)+IF(AND(TPL!P171&lt;&gt;"",TPL!AE171&lt;&gt;""),1,0)+IF(AND(TPL!Q171&lt;&gt;"",TPL!AF171&lt;&gt;""),1,0)</f>
        <v>0</v>
      </c>
      <c r="H171" s="65">
        <f>COUNTA(TPL!F171:Q171)+COUNTA(TPL!U171:AF171)</f>
        <v>0</v>
      </c>
      <c r="I171" s="51" t="str">
        <f t="shared" si="12"/>
        <v>OK</v>
      </c>
      <c r="L171" s="73">
        <f>Comprehensive!$G$171-Comprehensive!$F$171</f>
        <v>0</v>
      </c>
      <c r="M171" s="73">
        <f>Comprehensive!$J$171-Comprehensive!$I$171</f>
        <v>0</v>
      </c>
      <c r="N171" s="73">
        <f>Comprehensive!$M$171-Comprehensive!$L$171</f>
        <v>0</v>
      </c>
      <c r="O171" s="73">
        <f>Comprehensive!$P$171-Comprehensive!$O$171</f>
        <v>0</v>
      </c>
      <c r="P171" s="73">
        <f>Comprehensive!$S$171-Comprehensive!$R$171</f>
        <v>0</v>
      </c>
      <c r="Q171" s="73">
        <f>Comprehensive!$V$171-Comprehensive!$U$171</f>
        <v>0</v>
      </c>
      <c r="R171" s="73">
        <f>Comprehensive!$Y$171-Comprehensive!$X$171</f>
        <v>0</v>
      </c>
      <c r="S171" s="73">
        <f>Comprehensive!$AB$171-Comprehensive!$AA$171</f>
        <v>0</v>
      </c>
      <c r="T171" s="73">
        <f>Comprehensive!$AE$171-Comprehensive!$AD$171</f>
        <v>0</v>
      </c>
      <c r="U171" s="73">
        <f>Comprehensive!$AH$171-Comprehensive!$AG$171</f>
        <v>0</v>
      </c>
      <c r="V171" s="73">
        <f>Comprehensive!$AK$171-Comprehensive!$AJ$171</f>
        <v>0</v>
      </c>
      <c r="W171" s="73">
        <f>Comprehensive!$AN$171-Comprehensive!$AM$171</f>
        <v>0</v>
      </c>
      <c r="Z171" s="73" t="e">
        <f>Comprehensive!$G$171/Comprehensive!$F$171</f>
        <v>#DIV/0!</v>
      </c>
      <c r="AA171" s="73" t="e">
        <f>Comprehensive!$J$171/Comprehensive!$I$171</f>
        <v>#DIV/0!</v>
      </c>
      <c r="AB171" s="73" t="e">
        <f>Comprehensive!$M$171/Comprehensive!$L$171</f>
        <v>#DIV/0!</v>
      </c>
      <c r="AC171" s="73" t="e">
        <f>Comprehensive!$P$171/Comprehensive!$O$171</f>
        <v>#DIV/0!</v>
      </c>
      <c r="AD171" s="73" t="e">
        <f>Comprehensive!$S$171/Comprehensive!$R$171</f>
        <v>#DIV/0!</v>
      </c>
      <c r="AE171" s="73" t="e">
        <f>Comprehensive!$V$171/Comprehensive!$U$171</f>
        <v>#DIV/0!</v>
      </c>
      <c r="AF171" s="73" t="e">
        <f>Comprehensive!$Y$171/Comprehensive!$X$171</f>
        <v>#DIV/0!</v>
      </c>
      <c r="AG171" s="73" t="e">
        <f>Comprehensive!$AB$171/Comprehensive!$AA$171</f>
        <v>#DIV/0!</v>
      </c>
      <c r="AH171" s="73" t="e">
        <f>Comprehensive!$AE$171/Comprehensive!$AD$171</f>
        <v>#DIV/0!</v>
      </c>
      <c r="AI171" s="73" t="e">
        <f>Comprehensive!$AH$171/Comprehensive!$AG$171</f>
        <v>#DIV/0!</v>
      </c>
      <c r="AJ171" s="73" t="e">
        <f>Comprehensive!$AK$171/Comprehensive!$AJ$171</f>
        <v>#DIV/0!</v>
      </c>
      <c r="AK171" s="73" t="e">
        <f>Comprehensive!$AN$171/Comprehensive!$AM$171</f>
        <v>#DIV/0!</v>
      </c>
    </row>
    <row r="172" spans="1:37" x14ac:dyDescent="0.25">
      <c r="A172" s="59">
        <f>IF(AND(Comprehensive!F172&lt;&gt;"",Comprehensive!G172&lt;&gt;"",Comprehensive!H172&lt;&gt;""),1,0)+IF(AND(Comprehensive!I172&lt;&gt;"",Comprehensive!J172&lt;&gt;"",Comprehensive!K172&lt;&gt;""),1,0)+IF(AND(Comprehensive!L172&lt;&gt;"",Comprehensive!M172&lt;&gt;"",Comprehensive!N172&lt;&gt;""),1,0)+IF(AND(Comprehensive!O172&lt;&gt;"",Comprehensive!P172&lt;&gt;"",Comprehensive!Q172&lt;&gt;""),1,0)+IF(AND(Comprehensive!R172&lt;&gt;"",Comprehensive!S172&lt;&gt;"",Comprehensive!T172&lt;&gt;""),1,0)+IF(AND(Comprehensive!U172&lt;&gt;"",Comprehensive!V172&lt;&gt;"",Comprehensive!W172&lt;&gt;""),1,0)+IF(AND(Comprehensive!X172&lt;&gt;"",Comprehensive!Y172&lt;&gt;"",Comprehensive!Z172&lt;&gt;""),1,0)+IF(AND(Comprehensive!AA172&lt;&gt;"",Comprehensive!AB172&lt;&gt;"",Comprehensive!AC172&lt;&gt;""),1,0)+IF(AND(Comprehensive!AD172&lt;&gt;"",Comprehensive!AE172&lt;&gt;"",Comprehensive!AF172&lt;&gt;""),1,0)+IF(AND(Comprehensive!AG172&lt;&gt;"",Comprehensive!AH172&lt;&gt;"",Comprehensive!AI172&lt;&gt;""),1,0)+IF(AND(Comprehensive!AJ172&lt;&gt;"",Comprehensive!AK172&lt;&gt;"",Comprehensive!AL172&lt;&gt;""),1,0)+IF(AND(Comprehensive!AM172&lt;&gt;"",Comprehensive!AN172&lt;&gt;"",Comprehensive!AO172&lt;&gt;""),1,0)</f>
        <v>0</v>
      </c>
      <c r="B172" s="60">
        <f>COUNTA(Comprehensive!F172:AO172)</f>
        <v>0</v>
      </c>
      <c r="C172" s="61" t="str">
        <f t="shared" si="14"/>
        <v>OK</v>
      </c>
      <c r="G172" s="49">
        <f>IF(AND(TPL!F172&lt;&gt;"",TPL!U172&lt;&gt;""),1,0)+IF(AND(TPL!G172&lt;&gt;"",TPL!V172&lt;&gt;""),1,0)+IF(AND(TPL!H172&lt;&gt;"",TPL!W172&lt;&gt;""),1,0)+IF(AND(TPL!I172&lt;&gt;"",TPL!X172&lt;&gt;""),1,0)+IF(AND(TPL!J172&lt;&gt;"",TPL!Y172&lt;&gt;""),1,0)+IF(AND(TPL!K172&lt;&gt;"",TPL!Z172&lt;&gt;""),1,0)+IF(AND(TPL!L172&lt;&gt;"",TPL!AA172&lt;&gt;""),1,0)+IF(AND(TPL!M172&lt;&gt;"",TPL!AB172&lt;&gt;""),1,0)+IF(AND(TPL!N172&lt;&gt;"",TPL!AC172&lt;&gt;""),1,0)+IF(AND(TPL!O172&lt;&gt;"",TPL!AD172&lt;&gt;""),1,0)+IF(AND(TPL!P172&lt;&gt;"",TPL!AE172&lt;&gt;""),1,0)+IF(AND(TPL!Q172&lt;&gt;"",TPL!AF172&lt;&gt;""),1,0)</f>
        <v>0</v>
      </c>
      <c r="H172" s="65">
        <f>COUNTA(TPL!F172:Q172)+COUNTA(TPL!U172:AF172)</f>
        <v>0</v>
      </c>
      <c r="I172" s="51" t="str">
        <f t="shared" si="12"/>
        <v>OK</v>
      </c>
      <c r="L172" s="73">
        <f>Comprehensive!$G$172-Comprehensive!$F$172</f>
        <v>0</v>
      </c>
      <c r="M172" s="73">
        <f>Comprehensive!$J$172-Comprehensive!$I$172</f>
        <v>0</v>
      </c>
      <c r="N172" s="73">
        <f>Comprehensive!$M$172-Comprehensive!$L$172</f>
        <v>0</v>
      </c>
      <c r="O172" s="73">
        <f>Comprehensive!$P$172-Comprehensive!$O$172</f>
        <v>0</v>
      </c>
      <c r="P172" s="73">
        <f>Comprehensive!$S$172-Comprehensive!$R$172</f>
        <v>0</v>
      </c>
      <c r="Q172" s="73">
        <f>Comprehensive!$V$172-Comprehensive!$U$172</f>
        <v>0</v>
      </c>
      <c r="R172" s="73">
        <f>Comprehensive!$Y$172-Comprehensive!$X$172</f>
        <v>0</v>
      </c>
      <c r="S172" s="73">
        <f>Comprehensive!$AB$172-Comprehensive!$AA$172</f>
        <v>0</v>
      </c>
      <c r="T172" s="73">
        <f>Comprehensive!$AE$172-Comprehensive!$AD$172</f>
        <v>0</v>
      </c>
      <c r="U172" s="73">
        <f>Comprehensive!$AH$172-Comprehensive!$AG$172</f>
        <v>0</v>
      </c>
      <c r="V172" s="73">
        <f>Comprehensive!$AK$172-Comprehensive!$AJ$172</f>
        <v>0</v>
      </c>
      <c r="W172" s="73">
        <f>Comprehensive!$AN$172-Comprehensive!$AM$172</f>
        <v>0</v>
      </c>
      <c r="Z172" s="73" t="e">
        <f>Comprehensive!$G$172/Comprehensive!$F$172</f>
        <v>#DIV/0!</v>
      </c>
      <c r="AA172" s="73" t="e">
        <f>Comprehensive!$J$172/Comprehensive!$I$172</f>
        <v>#DIV/0!</v>
      </c>
      <c r="AB172" s="73" t="e">
        <f>Comprehensive!$M$172/Comprehensive!$L$172</f>
        <v>#DIV/0!</v>
      </c>
      <c r="AC172" s="73" t="e">
        <f>Comprehensive!$P$172/Comprehensive!$O$172</f>
        <v>#DIV/0!</v>
      </c>
      <c r="AD172" s="73" t="e">
        <f>Comprehensive!$S$172/Comprehensive!$R$172</f>
        <v>#DIV/0!</v>
      </c>
      <c r="AE172" s="73" t="e">
        <f>Comprehensive!$V$172/Comprehensive!$U$172</f>
        <v>#DIV/0!</v>
      </c>
      <c r="AF172" s="73" t="e">
        <f>Comprehensive!$Y$172/Comprehensive!$X$172</f>
        <v>#DIV/0!</v>
      </c>
      <c r="AG172" s="73" t="e">
        <f>Comprehensive!$AB$172/Comprehensive!$AA$172</f>
        <v>#DIV/0!</v>
      </c>
      <c r="AH172" s="73" t="e">
        <f>Comprehensive!$AE$172/Comprehensive!$AD$172</f>
        <v>#DIV/0!</v>
      </c>
      <c r="AI172" s="73" t="e">
        <f>Comprehensive!$AH$172/Comprehensive!$AG$172</f>
        <v>#DIV/0!</v>
      </c>
      <c r="AJ172" s="73" t="e">
        <f>Comprehensive!$AK$172/Comprehensive!$AJ$172</f>
        <v>#DIV/0!</v>
      </c>
      <c r="AK172" s="73" t="e">
        <f>Comprehensive!$AN$172/Comprehensive!$AM$172</f>
        <v>#DIV/0!</v>
      </c>
    </row>
    <row r="173" spans="1:37" x14ac:dyDescent="0.25">
      <c r="A173" s="59">
        <f>IF(AND(Comprehensive!F173&lt;&gt;"",Comprehensive!G173&lt;&gt;"",Comprehensive!H173&lt;&gt;""),1,0)+IF(AND(Comprehensive!I173&lt;&gt;"",Comprehensive!J173&lt;&gt;"",Comprehensive!K173&lt;&gt;""),1,0)+IF(AND(Comprehensive!L173&lt;&gt;"",Comprehensive!M173&lt;&gt;"",Comprehensive!N173&lt;&gt;""),1,0)+IF(AND(Comprehensive!O173&lt;&gt;"",Comprehensive!P173&lt;&gt;"",Comprehensive!Q173&lt;&gt;""),1,0)+IF(AND(Comprehensive!R173&lt;&gt;"",Comprehensive!S173&lt;&gt;"",Comprehensive!T173&lt;&gt;""),1,0)+IF(AND(Comprehensive!U173&lt;&gt;"",Comprehensive!V173&lt;&gt;"",Comprehensive!W173&lt;&gt;""),1,0)+IF(AND(Comprehensive!X173&lt;&gt;"",Comprehensive!Y173&lt;&gt;"",Comprehensive!Z173&lt;&gt;""),1,0)+IF(AND(Comprehensive!AA173&lt;&gt;"",Comprehensive!AB173&lt;&gt;"",Comprehensive!AC173&lt;&gt;""),1,0)+IF(AND(Comprehensive!AD173&lt;&gt;"",Comprehensive!AE173&lt;&gt;"",Comprehensive!AF173&lt;&gt;""),1,0)+IF(AND(Comprehensive!AG173&lt;&gt;"",Comprehensive!AH173&lt;&gt;"",Comprehensive!AI173&lt;&gt;""),1,0)+IF(AND(Comprehensive!AJ173&lt;&gt;"",Comprehensive!AK173&lt;&gt;"",Comprehensive!AL173&lt;&gt;""),1,0)+IF(AND(Comprehensive!AM173&lt;&gt;"",Comprehensive!AN173&lt;&gt;"",Comprehensive!AO173&lt;&gt;""),1,0)</f>
        <v>0</v>
      </c>
      <c r="B173" s="60">
        <f>COUNTA(Comprehensive!F173:AO173)</f>
        <v>0</v>
      </c>
      <c r="C173" s="61" t="str">
        <f t="shared" si="14"/>
        <v>OK</v>
      </c>
      <c r="G173" s="49">
        <f>IF(AND(TPL!F173&lt;&gt;"",TPL!U173&lt;&gt;""),1,0)+IF(AND(TPL!G173&lt;&gt;"",TPL!V173&lt;&gt;""),1,0)+IF(AND(TPL!H173&lt;&gt;"",TPL!W173&lt;&gt;""),1,0)+IF(AND(TPL!I173&lt;&gt;"",TPL!X173&lt;&gt;""),1,0)+IF(AND(TPL!J173&lt;&gt;"",TPL!Y173&lt;&gt;""),1,0)+IF(AND(TPL!K173&lt;&gt;"",TPL!Z173&lt;&gt;""),1,0)+IF(AND(TPL!L173&lt;&gt;"",TPL!AA173&lt;&gt;""),1,0)+IF(AND(TPL!M173&lt;&gt;"",TPL!AB173&lt;&gt;""),1,0)+IF(AND(TPL!N173&lt;&gt;"",TPL!AC173&lt;&gt;""),1,0)+IF(AND(TPL!O173&lt;&gt;"",TPL!AD173&lt;&gt;""),1,0)+IF(AND(TPL!P173&lt;&gt;"",TPL!AE173&lt;&gt;""),1,0)+IF(AND(TPL!Q173&lt;&gt;"",TPL!AF173&lt;&gt;""),1,0)</f>
        <v>0</v>
      </c>
      <c r="H173" s="65">
        <f>COUNTA(TPL!F173:Q173)+COUNTA(TPL!U173:AF173)</f>
        <v>0</v>
      </c>
      <c r="I173" s="51" t="str">
        <f t="shared" si="12"/>
        <v>OK</v>
      </c>
      <c r="L173" s="73">
        <f>Comprehensive!$G$173-Comprehensive!$F$173</f>
        <v>0</v>
      </c>
      <c r="M173" s="73">
        <f>Comprehensive!$J$173-Comprehensive!$I$173</f>
        <v>0</v>
      </c>
      <c r="N173" s="73">
        <f>Comprehensive!$M$173-Comprehensive!$L$173</f>
        <v>0</v>
      </c>
      <c r="O173" s="73">
        <f>Comprehensive!$P$173-Comprehensive!$O$173</f>
        <v>0</v>
      </c>
      <c r="P173" s="73">
        <f>Comprehensive!$S$173-Comprehensive!$R$173</f>
        <v>0</v>
      </c>
      <c r="Q173" s="73">
        <f>Comprehensive!$V$173-Comprehensive!$U$173</f>
        <v>0</v>
      </c>
      <c r="R173" s="73">
        <f>Comprehensive!$Y$173-Comprehensive!$X$173</f>
        <v>0</v>
      </c>
      <c r="S173" s="73">
        <f>Comprehensive!$AB$173-Comprehensive!$AA$173</f>
        <v>0</v>
      </c>
      <c r="T173" s="73">
        <f>Comprehensive!$AE$173-Comprehensive!$AD$173</f>
        <v>0</v>
      </c>
      <c r="U173" s="73">
        <f>Comprehensive!$AH$173-Comprehensive!$AG$173</f>
        <v>0</v>
      </c>
      <c r="V173" s="73">
        <f>Comprehensive!$AK$173-Comprehensive!$AJ$173</f>
        <v>0</v>
      </c>
      <c r="W173" s="73">
        <f>Comprehensive!$AN$173-Comprehensive!$AM$173</f>
        <v>0</v>
      </c>
      <c r="Z173" s="73" t="e">
        <f>Comprehensive!$G$173/Comprehensive!$F$173</f>
        <v>#DIV/0!</v>
      </c>
      <c r="AA173" s="73" t="e">
        <f>Comprehensive!$J$173/Comprehensive!$I$173</f>
        <v>#DIV/0!</v>
      </c>
      <c r="AB173" s="73" t="e">
        <f>Comprehensive!$M$173/Comprehensive!$L$173</f>
        <v>#DIV/0!</v>
      </c>
      <c r="AC173" s="73" t="e">
        <f>Comprehensive!$P$173/Comprehensive!$O$173</f>
        <v>#DIV/0!</v>
      </c>
      <c r="AD173" s="73" t="e">
        <f>Comprehensive!$S$173/Comprehensive!$R$173</f>
        <v>#DIV/0!</v>
      </c>
      <c r="AE173" s="73" t="e">
        <f>Comprehensive!$V$173/Comprehensive!$U$173</f>
        <v>#DIV/0!</v>
      </c>
      <c r="AF173" s="73" t="e">
        <f>Comprehensive!$Y$173/Comprehensive!$X$173</f>
        <v>#DIV/0!</v>
      </c>
      <c r="AG173" s="73" t="e">
        <f>Comprehensive!$AB$173/Comprehensive!$AA$173</f>
        <v>#DIV/0!</v>
      </c>
      <c r="AH173" s="73" t="e">
        <f>Comprehensive!$AE$173/Comprehensive!$AD$173</f>
        <v>#DIV/0!</v>
      </c>
      <c r="AI173" s="73" t="e">
        <f>Comprehensive!$AH$173/Comprehensive!$AG$173</f>
        <v>#DIV/0!</v>
      </c>
      <c r="AJ173" s="73" t="e">
        <f>Comprehensive!$AK$173/Comprehensive!$AJ$173</f>
        <v>#DIV/0!</v>
      </c>
      <c r="AK173" s="73" t="e">
        <f>Comprehensive!$AN$173/Comprehensive!$AM$173</f>
        <v>#DIV/0!</v>
      </c>
    </row>
    <row r="174" spans="1:37" x14ac:dyDescent="0.25">
      <c r="A174" s="59">
        <f>IF(AND(Comprehensive!F174&lt;&gt;"",Comprehensive!G174&lt;&gt;"",Comprehensive!H174&lt;&gt;""),1,0)+IF(AND(Comprehensive!I174&lt;&gt;"",Comprehensive!J174&lt;&gt;"",Comprehensive!K174&lt;&gt;""),1,0)+IF(AND(Comprehensive!L174&lt;&gt;"",Comprehensive!M174&lt;&gt;"",Comprehensive!N174&lt;&gt;""),1,0)+IF(AND(Comprehensive!O174&lt;&gt;"",Comprehensive!P174&lt;&gt;"",Comprehensive!Q174&lt;&gt;""),1,0)+IF(AND(Comprehensive!R174&lt;&gt;"",Comprehensive!S174&lt;&gt;"",Comprehensive!T174&lt;&gt;""),1,0)+IF(AND(Comprehensive!U174&lt;&gt;"",Comprehensive!V174&lt;&gt;"",Comprehensive!W174&lt;&gt;""),1,0)+IF(AND(Comprehensive!X174&lt;&gt;"",Comprehensive!Y174&lt;&gt;"",Comprehensive!Z174&lt;&gt;""),1,0)+IF(AND(Comprehensive!AA174&lt;&gt;"",Comprehensive!AB174&lt;&gt;"",Comprehensive!AC174&lt;&gt;""),1,0)+IF(AND(Comprehensive!AD174&lt;&gt;"",Comprehensive!AE174&lt;&gt;"",Comprehensive!AF174&lt;&gt;""),1,0)+IF(AND(Comprehensive!AG174&lt;&gt;"",Comprehensive!AH174&lt;&gt;"",Comprehensive!AI174&lt;&gt;""),1,0)+IF(AND(Comprehensive!AJ174&lt;&gt;"",Comprehensive!AK174&lt;&gt;"",Comprehensive!AL174&lt;&gt;""),1,0)+IF(AND(Comprehensive!AM174&lt;&gt;"",Comprehensive!AN174&lt;&gt;"",Comprehensive!AO174&lt;&gt;""),1,0)</f>
        <v>0</v>
      </c>
      <c r="B174" s="60">
        <f>COUNTA(Comprehensive!F174:AO174)</f>
        <v>0</v>
      </c>
      <c r="C174" s="61" t="str">
        <f t="shared" si="14"/>
        <v>OK</v>
      </c>
      <c r="G174" s="49">
        <f>IF(AND(TPL!F174&lt;&gt;"",TPL!U174&lt;&gt;""),1,0)+IF(AND(TPL!G174&lt;&gt;"",TPL!V174&lt;&gt;""),1,0)+IF(AND(TPL!H174&lt;&gt;"",TPL!W174&lt;&gt;""),1,0)+IF(AND(TPL!I174&lt;&gt;"",TPL!X174&lt;&gt;""),1,0)+IF(AND(TPL!J174&lt;&gt;"",TPL!Y174&lt;&gt;""),1,0)+IF(AND(TPL!K174&lt;&gt;"",TPL!Z174&lt;&gt;""),1,0)+IF(AND(TPL!L174&lt;&gt;"",TPL!AA174&lt;&gt;""),1,0)+IF(AND(TPL!M174&lt;&gt;"",TPL!AB174&lt;&gt;""),1,0)+IF(AND(TPL!N174&lt;&gt;"",TPL!AC174&lt;&gt;""),1,0)+IF(AND(TPL!O174&lt;&gt;"",TPL!AD174&lt;&gt;""),1,0)+IF(AND(TPL!P174&lt;&gt;"",TPL!AE174&lt;&gt;""),1,0)+IF(AND(TPL!Q174&lt;&gt;"",TPL!AF174&lt;&gt;""),1,0)</f>
        <v>0</v>
      </c>
      <c r="H174" s="65">
        <f>COUNTA(TPL!F174:Q174)+COUNTA(TPL!U174:AF174)</f>
        <v>0</v>
      </c>
      <c r="I174" s="51" t="str">
        <f t="shared" si="12"/>
        <v>OK</v>
      </c>
      <c r="L174" s="73">
        <f>Comprehensive!$G$174-Comprehensive!$F$174</f>
        <v>0</v>
      </c>
      <c r="M174" s="73">
        <f>Comprehensive!$J$174-Comprehensive!$I$174</f>
        <v>0</v>
      </c>
      <c r="N174" s="73">
        <f>Comprehensive!$M$174-Comprehensive!$L$174</f>
        <v>0</v>
      </c>
      <c r="O174" s="73">
        <f>Comprehensive!$P$174-Comprehensive!$O$174</f>
        <v>0</v>
      </c>
      <c r="P174" s="73">
        <f>Comprehensive!$S$174-Comprehensive!$R$174</f>
        <v>0</v>
      </c>
      <c r="Q174" s="73">
        <f>Comprehensive!$V$174-Comprehensive!$U$174</f>
        <v>0</v>
      </c>
      <c r="R174" s="73">
        <f>Comprehensive!$Y$174-Comprehensive!$X$174</f>
        <v>0</v>
      </c>
      <c r="S174" s="73">
        <f>Comprehensive!$AB$174-Comprehensive!$AA$174</f>
        <v>0</v>
      </c>
      <c r="T174" s="73">
        <f>Comprehensive!$AE$174-Comprehensive!$AD$174</f>
        <v>0</v>
      </c>
      <c r="U174" s="73">
        <f>Comprehensive!$AH$174-Comprehensive!$AG$174</f>
        <v>0</v>
      </c>
      <c r="V174" s="73">
        <f>Comprehensive!$AK$174-Comprehensive!$AJ$174</f>
        <v>0</v>
      </c>
      <c r="W174" s="73">
        <f>Comprehensive!$AN$174-Comprehensive!$AM$174</f>
        <v>0</v>
      </c>
      <c r="Z174" s="73" t="e">
        <f>Comprehensive!$G$174/Comprehensive!$F$174</f>
        <v>#DIV/0!</v>
      </c>
      <c r="AA174" s="73" t="e">
        <f>Comprehensive!$J$174/Comprehensive!$I$174</f>
        <v>#DIV/0!</v>
      </c>
      <c r="AB174" s="73" t="e">
        <f>Comprehensive!$M$174/Comprehensive!$L$174</f>
        <v>#DIV/0!</v>
      </c>
      <c r="AC174" s="73" t="e">
        <f>Comprehensive!$P$174/Comprehensive!$O$174</f>
        <v>#DIV/0!</v>
      </c>
      <c r="AD174" s="73" t="e">
        <f>Comprehensive!$S$174/Comprehensive!$R$174</f>
        <v>#DIV/0!</v>
      </c>
      <c r="AE174" s="73" t="e">
        <f>Comprehensive!$V$174/Comprehensive!$U$174</f>
        <v>#DIV/0!</v>
      </c>
      <c r="AF174" s="73" t="e">
        <f>Comprehensive!$Y$174/Comprehensive!$X$174</f>
        <v>#DIV/0!</v>
      </c>
      <c r="AG174" s="73" t="e">
        <f>Comprehensive!$AB$174/Comprehensive!$AA$174</f>
        <v>#DIV/0!</v>
      </c>
      <c r="AH174" s="73" t="e">
        <f>Comprehensive!$AE$174/Comprehensive!$AD$174</f>
        <v>#DIV/0!</v>
      </c>
      <c r="AI174" s="73" t="e">
        <f>Comprehensive!$AH$174/Comprehensive!$AG$174</f>
        <v>#DIV/0!</v>
      </c>
      <c r="AJ174" s="73" t="e">
        <f>Comprehensive!$AK$174/Comprehensive!$AJ$174</f>
        <v>#DIV/0!</v>
      </c>
      <c r="AK174" s="73" t="e">
        <f>Comprehensive!$AN$174/Comprehensive!$AM$174</f>
        <v>#DIV/0!</v>
      </c>
    </row>
    <row r="175" spans="1:37" x14ac:dyDescent="0.25">
      <c r="A175" s="59">
        <f>IF(AND(Comprehensive!F175&lt;&gt;"",Comprehensive!G175&lt;&gt;"",Comprehensive!H175&lt;&gt;""),1,0)+IF(AND(Comprehensive!I175&lt;&gt;"",Comprehensive!J175&lt;&gt;"",Comprehensive!K175&lt;&gt;""),1,0)+IF(AND(Comprehensive!L175&lt;&gt;"",Comprehensive!M175&lt;&gt;"",Comprehensive!N175&lt;&gt;""),1,0)+IF(AND(Comprehensive!O175&lt;&gt;"",Comprehensive!P175&lt;&gt;"",Comprehensive!Q175&lt;&gt;""),1,0)+IF(AND(Comprehensive!R175&lt;&gt;"",Comprehensive!S175&lt;&gt;"",Comprehensive!T175&lt;&gt;""),1,0)+IF(AND(Comprehensive!U175&lt;&gt;"",Comprehensive!V175&lt;&gt;"",Comprehensive!W175&lt;&gt;""),1,0)+IF(AND(Comprehensive!X175&lt;&gt;"",Comprehensive!Y175&lt;&gt;"",Comprehensive!Z175&lt;&gt;""),1,0)+IF(AND(Comprehensive!AA175&lt;&gt;"",Comprehensive!AB175&lt;&gt;"",Comprehensive!AC175&lt;&gt;""),1,0)+IF(AND(Comprehensive!AD175&lt;&gt;"",Comprehensive!AE175&lt;&gt;"",Comprehensive!AF175&lt;&gt;""),1,0)+IF(AND(Comprehensive!AG175&lt;&gt;"",Comprehensive!AH175&lt;&gt;"",Comprehensive!AI175&lt;&gt;""),1,0)+IF(AND(Comprehensive!AJ175&lt;&gt;"",Comprehensive!AK175&lt;&gt;"",Comprehensive!AL175&lt;&gt;""),1,0)+IF(AND(Comprehensive!AM175&lt;&gt;"",Comprehensive!AN175&lt;&gt;"",Comprehensive!AO175&lt;&gt;""),1,0)</f>
        <v>0</v>
      </c>
      <c r="B175" s="60">
        <f>COUNTA(Comprehensive!F175:AO175)</f>
        <v>0</v>
      </c>
      <c r="C175" s="61" t="str">
        <f t="shared" si="14"/>
        <v>OK</v>
      </c>
      <c r="G175" s="49">
        <f>IF(AND(TPL!F175&lt;&gt;"",TPL!U175&lt;&gt;""),1,0)+IF(AND(TPL!G175&lt;&gt;"",TPL!V175&lt;&gt;""),1,0)+IF(AND(TPL!H175&lt;&gt;"",TPL!W175&lt;&gt;""),1,0)+IF(AND(TPL!I175&lt;&gt;"",TPL!X175&lt;&gt;""),1,0)+IF(AND(TPL!J175&lt;&gt;"",TPL!Y175&lt;&gt;""),1,0)+IF(AND(TPL!K175&lt;&gt;"",TPL!Z175&lt;&gt;""),1,0)+IF(AND(TPL!L175&lt;&gt;"",TPL!AA175&lt;&gt;""),1,0)+IF(AND(TPL!M175&lt;&gt;"",TPL!AB175&lt;&gt;""),1,0)+IF(AND(TPL!N175&lt;&gt;"",TPL!AC175&lt;&gt;""),1,0)+IF(AND(TPL!O175&lt;&gt;"",TPL!AD175&lt;&gt;""),1,0)+IF(AND(TPL!P175&lt;&gt;"",TPL!AE175&lt;&gt;""),1,0)+IF(AND(TPL!Q175&lt;&gt;"",TPL!AF175&lt;&gt;""),1,0)</f>
        <v>0</v>
      </c>
      <c r="H175" s="65">
        <f>COUNTA(TPL!F175:Q175)+COUNTA(TPL!U175:AF175)</f>
        <v>0</v>
      </c>
      <c r="I175" s="51" t="str">
        <f t="shared" si="12"/>
        <v>OK</v>
      </c>
      <c r="L175" s="73">
        <f>Comprehensive!$G$175-Comprehensive!$F$175</f>
        <v>0</v>
      </c>
      <c r="M175" s="73">
        <f>Comprehensive!$J$175-Comprehensive!$I$175</f>
        <v>0</v>
      </c>
      <c r="N175" s="73">
        <f>Comprehensive!$M$175-Comprehensive!$L$175</f>
        <v>0</v>
      </c>
      <c r="O175" s="73">
        <f>Comprehensive!$P$175-Comprehensive!$O$175</f>
        <v>0</v>
      </c>
      <c r="P175" s="73">
        <f>Comprehensive!$S$175-Comprehensive!$R$175</f>
        <v>0</v>
      </c>
      <c r="Q175" s="73">
        <f>Comprehensive!$V$175-Comprehensive!$U$175</f>
        <v>0</v>
      </c>
      <c r="R175" s="73">
        <f>Comprehensive!$Y$175-Comprehensive!$X$175</f>
        <v>0</v>
      </c>
      <c r="S175" s="73">
        <f>Comprehensive!$AB$175-Comprehensive!$AA$175</f>
        <v>0</v>
      </c>
      <c r="T175" s="73">
        <f>Comprehensive!$AE$175-Comprehensive!$AD$175</f>
        <v>0</v>
      </c>
      <c r="U175" s="73">
        <f>Comprehensive!$AH$175-Comprehensive!$AG$175</f>
        <v>0</v>
      </c>
      <c r="V175" s="73">
        <f>Comprehensive!$AK$175-Comprehensive!$AJ$175</f>
        <v>0</v>
      </c>
      <c r="W175" s="73">
        <f>Comprehensive!$AN$175-Comprehensive!$AM$175</f>
        <v>0</v>
      </c>
      <c r="Z175" s="73" t="e">
        <f>Comprehensive!$G$175/Comprehensive!$F$175</f>
        <v>#DIV/0!</v>
      </c>
      <c r="AA175" s="73" t="e">
        <f>Comprehensive!$J$175/Comprehensive!$I$175</f>
        <v>#DIV/0!</v>
      </c>
      <c r="AB175" s="73" t="e">
        <f>Comprehensive!$M$175/Comprehensive!$L$175</f>
        <v>#DIV/0!</v>
      </c>
      <c r="AC175" s="73" t="e">
        <f>Comprehensive!$P$175/Comprehensive!$O$175</f>
        <v>#DIV/0!</v>
      </c>
      <c r="AD175" s="73" t="e">
        <f>Comprehensive!$S$175/Comprehensive!$R$175</f>
        <v>#DIV/0!</v>
      </c>
      <c r="AE175" s="73" t="e">
        <f>Comprehensive!$V$175/Comprehensive!$U$175</f>
        <v>#DIV/0!</v>
      </c>
      <c r="AF175" s="73" t="e">
        <f>Comprehensive!$Y$175/Comprehensive!$X$175</f>
        <v>#DIV/0!</v>
      </c>
      <c r="AG175" s="73" t="e">
        <f>Comprehensive!$AB$175/Comprehensive!$AA$175</f>
        <v>#DIV/0!</v>
      </c>
      <c r="AH175" s="73" t="e">
        <f>Comprehensive!$AE$175/Comprehensive!$AD$175</f>
        <v>#DIV/0!</v>
      </c>
      <c r="AI175" s="73" t="e">
        <f>Comprehensive!$AH$175/Comprehensive!$AG$175</f>
        <v>#DIV/0!</v>
      </c>
      <c r="AJ175" s="73" t="e">
        <f>Comprehensive!$AK$175/Comprehensive!$AJ$175</f>
        <v>#DIV/0!</v>
      </c>
      <c r="AK175" s="73" t="e">
        <f>Comprehensive!$AN$175/Comprehensive!$AM$175</f>
        <v>#DIV/0!</v>
      </c>
    </row>
    <row r="176" spans="1:37" x14ac:dyDescent="0.25">
      <c r="A176" s="59">
        <f>IF(AND(Comprehensive!F176&lt;&gt;"",Comprehensive!G176&lt;&gt;"",Comprehensive!H176&lt;&gt;""),1,0)+IF(AND(Comprehensive!I176&lt;&gt;"",Comprehensive!J176&lt;&gt;"",Comprehensive!K176&lt;&gt;""),1,0)+IF(AND(Comprehensive!L176&lt;&gt;"",Comprehensive!M176&lt;&gt;"",Comprehensive!N176&lt;&gt;""),1,0)+IF(AND(Comprehensive!O176&lt;&gt;"",Comprehensive!P176&lt;&gt;"",Comprehensive!Q176&lt;&gt;""),1,0)+IF(AND(Comprehensive!R176&lt;&gt;"",Comprehensive!S176&lt;&gt;"",Comprehensive!T176&lt;&gt;""),1,0)+IF(AND(Comprehensive!U176&lt;&gt;"",Comprehensive!V176&lt;&gt;"",Comprehensive!W176&lt;&gt;""),1,0)+IF(AND(Comprehensive!X176&lt;&gt;"",Comprehensive!Y176&lt;&gt;"",Comprehensive!Z176&lt;&gt;""),1,0)+IF(AND(Comprehensive!AA176&lt;&gt;"",Comprehensive!AB176&lt;&gt;"",Comprehensive!AC176&lt;&gt;""),1,0)+IF(AND(Comprehensive!AD176&lt;&gt;"",Comprehensive!AE176&lt;&gt;"",Comprehensive!AF176&lt;&gt;""),1,0)+IF(AND(Comprehensive!AG176&lt;&gt;"",Comprehensive!AH176&lt;&gt;"",Comprehensive!AI176&lt;&gt;""),1,0)+IF(AND(Comprehensive!AJ176&lt;&gt;"",Comprehensive!AK176&lt;&gt;"",Comprehensive!AL176&lt;&gt;""),1,0)+IF(AND(Comprehensive!AM176&lt;&gt;"",Comprehensive!AN176&lt;&gt;"",Comprehensive!AO176&lt;&gt;""),1,0)</f>
        <v>0</v>
      </c>
      <c r="B176" s="60">
        <f>COUNTA(Comprehensive!F176:AO176)</f>
        <v>0</v>
      </c>
      <c r="C176" s="61" t="str">
        <f t="shared" si="14"/>
        <v>OK</v>
      </c>
      <c r="G176" s="49">
        <f>IF(AND(TPL!F176&lt;&gt;"",TPL!U176&lt;&gt;""),1,0)+IF(AND(TPL!G176&lt;&gt;"",TPL!V176&lt;&gt;""),1,0)+IF(AND(TPL!H176&lt;&gt;"",TPL!W176&lt;&gt;""),1,0)+IF(AND(TPL!I176&lt;&gt;"",TPL!X176&lt;&gt;""),1,0)+IF(AND(TPL!J176&lt;&gt;"",TPL!Y176&lt;&gt;""),1,0)+IF(AND(TPL!K176&lt;&gt;"",TPL!Z176&lt;&gt;""),1,0)+IF(AND(TPL!L176&lt;&gt;"",TPL!AA176&lt;&gt;""),1,0)+IF(AND(TPL!M176&lt;&gt;"",TPL!AB176&lt;&gt;""),1,0)+IF(AND(TPL!N176&lt;&gt;"",TPL!AC176&lt;&gt;""),1,0)+IF(AND(TPL!O176&lt;&gt;"",TPL!AD176&lt;&gt;""),1,0)+IF(AND(TPL!P176&lt;&gt;"",TPL!AE176&lt;&gt;""),1,0)+IF(AND(TPL!Q176&lt;&gt;"",TPL!AF176&lt;&gt;""),1,0)</f>
        <v>0</v>
      </c>
      <c r="H176" s="65">
        <f>COUNTA(TPL!F176:Q176)+COUNTA(TPL!U176:AF176)</f>
        <v>0</v>
      </c>
      <c r="I176" s="51" t="str">
        <f t="shared" si="12"/>
        <v>OK</v>
      </c>
      <c r="L176" s="73">
        <f>Comprehensive!$G$176-Comprehensive!$F$176</f>
        <v>0</v>
      </c>
      <c r="M176" s="73">
        <f>Comprehensive!$J$176-Comprehensive!$I$176</f>
        <v>0</v>
      </c>
      <c r="N176" s="73">
        <f>Comprehensive!$M$176-Comprehensive!$L$176</f>
        <v>0</v>
      </c>
      <c r="O176" s="73">
        <f>Comprehensive!$P$176-Comprehensive!$O$176</f>
        <v>0</v>
      </c>
      <c r="P176" s="73">
        <f>Comprehensive!$S$176-Comprehensive!$R$176</f>
        <v>0</v>
      </c>
      <c r="Q176" s="73">
        <f>Comprehensive!$V$176-Comprehensive!$U$176</f>
        <v>0</v>
      </c>
      <c r="R176" s="73">
        <f>Comprehensive!$Y$176-Comprehensive!$X$176</f>
        <v>0</v>
      </c>
      <c r="S176" s="73">
        <f>Comprehensive!$AB$176-Comprehensive!$AA$176</f>
        <v>0</v>
      </c>
      <c r="T176" s="73">
        <f>Comprehensive!$AE$176-Comprehensive!$AD$176</f>
        <v>0</v>
      </c>
      <c r="U176" s="73">
        <f>Comprehensive!$AH$176-Comprehensive!$AG$176</f>
        <v>0</v>
      </c>
      <c r="V176" s="73">
        <f>Comprehensive!$AK$176-Comprehensive!$AJ$176</f>
        <v>0</v>
      </c>
      <c r="W176" s="73">
        <f>Comprehensive!$AN$176-Comprehensive!$AM$176</f>
        <v>0</v>
      </c>
      <c r="Z176" s="73" t="e">
        <f>Comprehensive!$G$176/Comprehensive!$F$176</f>
        <v>#DIV/0!</v>
      </c>
      <c r="AA176" s="73" t="e">
        <f>Comprehensive!$J$176/Comprehensive!$I$176</f>
        <v>#DIV/0!</v>
      </c>
      <c r="AB176" s="73" t="e">
        <f>Comprehensive!$M$176/Comprehensive!$L$176</f>
        <v>#DIV/0!</v>
      </c>
      <c r="AC176" s="73" t="e">
        <f>Comprehensive!$P$176/Comprehensive!$O$176</f>
        <v>#DIV/0!</v>
      </c>
      <c r="AD176" s="73" t="e">
        <f>Comprehensive!$S$176/Comprehensive!$R$176</f>
        <v>#DIV/0!</v>
      </c>
      <c r="AE176" s="73" t="e">
        <f>Comprehensive!$V$176/Comprehensive!$U$176</f>
        <v>#DIV/0!</v>
      </c>
      <c r="AF176" s="73" t="e">
        <f>Comprehensive!$Y$176/Comprehensive!$X$176</f>
        <v>#DIV/0!</v>
      </c>
      <c r="AG176" s="73" t="e">
        <f>Comprehensive!$AB$176/Comprehensive!$AA$176</f>
        <v>#DIV/0!</v>
      </c>
      <c r="AH176" s="73" t="e">
        <f>Comprehensive!$AE$176/Comprehensive!$AD$176</f>
        <v>#DIV/0!</v>
      </c>
      <c r="AI176" s="73" t="e">
        <f>Comprehensive!$AH$176/Comprehensive!$AG$176</f>
        <v>#DIV/0!</v>
      </c>
      <c r="AJ176" s="73" t="e">
        <f>Comprehensive!$AK$176/Comprehensive!$AJ$176</f>
        <v>#DIV/0!</v>
      </c>
      <c r="AK176" s="73" t="e">
        <f>Comprehensive!$AN$176/Comprehensive!$AM$176</f>
        <v>#DIV/0!</v>
      </c>
    </row>
    <row r="177" spans="1:37" x14ac:dyDescent="0.25">
      <c r="A177" s="59">
        <f>IF(AND(Comprehensive!F177&lt;&gt;"",Comprehensive!G177&lt;&gt;"",Comprehensive!H177&lt;&gt;""),1,0)+IF(AND(Comprehensive!I177&lt;&gt;"",Comprehensive!J177&lt;&gt;"",Comprehensive!K177&lt;&gt;""),1,0)+IF(AND(Comprehensive!L177&lt;&gt;"",Comprehensive!M177&lt;&gt;"",Comprehensive!N177&lt;&gt;""),1,0)+IF(AND(Comprehensive!O177&lt;&gt;"",Comprehensive!P177&lt;&gt;"",Comprehensive!Q177&lt;&gt;""),1,0)+IF(AND(Comprehensive!R177&lt;&gt;"",Comprehensive!S177&lt;&gt;"",Comprehensive!T177&lt;&gt;""),1,0)+IF(AND(Comprehensive!U177&lt;&gt;"",Comprehensive!V177&lt;&gt;"",Comprehensive!W177&lt;&gt;""),1,0)+IF(AND(Comprehensive!X177&lt;&gt;"",Comprehensive!Y177&lt;&gt;"",Comprehensive!Z177&lt;&gt;""),1,0)+IF(AND(Comprehensive!AA177&lt;&gt;"",Comprehensive!AB177&lt;&gt;"",Comprehensive!AC177&lt;&gt;""),1,0)+IF(AND(Comprehensive!AD177&lt;&gt;"",Comprehensive!AE177&lt;&gt;"",Comprehensive!AF177&lt;&gt;""),1,0)+IF(AND(Comprehensive!AG177&lt;&gt;"",Comprehensive!AH177&lt;&gt;"",Comprehensive!AI177&lt;&gt;""),1,0)+IF(AND(Comprehensive!AJ177&lt;&gt;"",Comprehensive!AK177&lt;&gt;"",Comprehensive!AL177&lt;&gt;""),1,0)+IF(AND(Comprehensive!AM177&lt;&gt;"",Comprehensive!AN177&lt;&gt;"",Comprehensive!AO177&lt;&gt;""),1,0)</f>
        <v>0</v>
      </c>
      <c r="B177" s="60">
        <f>COUNTA(Comprehensive!F177:AO177)</f>
        <v>0</v>
      </c>
      <c r="C177" s="61" t="str">
        <f t="shared" si="14"/>
        <v>OK</v>
      </c>
      <c r="G177" s="49">
        <f>IF(AND(TPL!F177&lt;&gt;"",TPL!U177&lt;&gt;""),1,0)+IF(AND(TPL!G177&lt;&gt;"",TPL!V177&lt;&gt;""),1,0)+IF(AND(TPL!H177&lt;&gt;"",TPL!W177&lt;&gt;""),1,0)+IF(AND(TPL!I177&lt;&gt;"",TPL!X177&lt;&gt;""),1,0)+IF(AND(TPL!J177&lt;&gt;"",TPL!Y177&lt;&gt;""),1,0)+IF(AND(TPL!K177&lt;&gt;"",TPL!Z177&lt;&gt;""),1,0)+IF(AND(TPL!L177&lt;&gt;"",TPL!AA177&lt;&gt;""),1,0)+IF(AND(TPL!M177&lt;&gt;"",TPL!AB177&lt;&gt;""),1,0)+IF(AND(TPL!N177&lt;&gt;"",TPL!AC177&lt;&gt;""),1,0)+IF(AND(TPL!O177&lt;&gt;"",TPL!AD177&lt;&gt;""),1,0)+IF(AND(TPL!P177&lt;&gt;"",TPL!AE177&lt;&gt;""),1,0)+IF(AND(TPL!Q177&lt;&gt;"",TPL!AF177&lt;&gt;""),1,0)</f>
        <v>0</v>
      </c>
      <c r="H177" s="65">
        <f>COUNTA(TPL!F177:Q177)+COUNTA(TPL!U177:AF177)</f>
        <v>0</v>
      </c>
      <c r="I177" s="51" t="str">
        <f t="shared" si="12"/>
        <v>OK</v>
      </c>
      <c r="L177" s="73">
        <f>Comprehensive!$G$177-Comprehensive!$F$177</f>
        <v>0</v>
      </c>
      <c r="M177" s="73">
        <f>Comprehensive!$J$177-Comprehensive!$I$177</f>
        <v>0</v>
      </c>
      <c r="N177" s="73">
        <f>Comprehensive!$M$177-Comprehensive!$L$177</f>
        <v>0</v>
      </c>
      <c r="O177" s="73">
        <f>Comprehensive!$P$177-Comprehensive!$O$177</f>
        <v>0</v>
      </c>
      <c r="P177" s="73">
        <f>Comprehensive!$S$177-Comprehensive!$R$177</f>
        <v>0</v>
      </c>
      <c r="Q177" s="73">
        <f>Comprehensive!$V$177-Comprehensive!$U$177</f>
        <v>0</v>
      </c>
      <c r="R177" s="73">
        <f>Comprehensive!$Y$177-Comprehensive!$X$177</f>
        <v>0</v>
      </c>
      <c r="S177" s="73">
        <f>Comprehensive!$AB$177-Comprehensive!$AA$177</f>
        <v>0</v>
      </c>
      <c r="T177" s="73">
        <f>Comprehensive!$AE$177-Comprehensive!$AD$177</f>
        <v>0</v>
      </c>
      <c r="U177" s="73">
        <f>Comprehensive!$AH$177-Comprehensive!$AG$177</f>
        <v>0</v>
      </c>
      <c r="V177" s="73">
        <f>Comprehensive!$AK$177-Comprehensive!$AJ$177</f>
        <v>0</v>
      </c>
      <c r="W177" s="73">
        <f>Comprehensive!$AN$177-Comprehensive!$AM$177</f>
        <v>0</v>
      </c>
      <c r="Z177" s="73" t="e">
        <f>Comprehensive!$G$177/Comprehensive!$F$177</f>
        <v>#DIV/0!</v>
      </c>
      <c r="AA177" s="73" t="e">
        <f>Comprehensive!$J$177/Comprehensive!$I$177</f>
        <v>#DIV/0!</v>
      </c>
      <c r="AB177" s="73" t="e">
        <f>Comprehensive!$M$177/Comprehensive!$L$177</f>
        <v>#DIV/0!</v>
      </c>
      <c r="AC177" s="73" t="e">
        <f>Comprehensive!$P$177/Comprehensive!$O$177</f>
        <v>#DIV/0!</v>
      </c>
      <c r="AD177" s="73" t="e">
        <f>Comprehensive!$S$177/Comprehensive!$R$177</f>
        <v>#DIV/0!</v>
      </c>
      <c r="AE177" s="73" t="e">
        <f>Comprehensive!$V$177/Comprehensive!$U$177</f>
        <v>#DIV/0!</v>
      </c>
      <c r="AF177" s="73" t="e">
        <f>Comprehensive!$Y$177/Comprehensive!$X$177</f>
        <v>#DIV/0!</v>
      </c>
      <c r="AG177" s="73" t="e">
        <f>Comprehensive!$AB$177/Comprehensive!$AA$177</f>
        <v>#DIV/0!</v>
      </c>
      <c r="AH177" s="73" t="e">
        <f>Comprehensive!$AE$177/Comprehensive!$AD$177</f>
        <v>#DIV/0!</v>
      </c>
      <c r="AI177" s="73" t="e">
        <f>Comprehensive!$AH$177/Comprehensive!$AG$177</f>
        <v>#DIV/0!</v>
      </c>
      <c r="AJ177" s="73" t="e">
        <f>Comprehensive!$AK$177/Comprehensive!$AJ$177</f>
        <v>#DIV/0!</v>
      </c>
      <c r="AK177" s="73" t="e">
        <f>Comprehensive!$AN$177/Comprehensive!$AM$177</f>
        <v>#DIV/0!</v>
      </c>
    </row>
    <row r="178" spans="1:37" x14ac:dyDescent="0.25">
      <c r="G178" s="49">
        <f>IF(AND(TPL!F178&lt;&gt;"",TPL!U178&lt;&gt;""),1,0)+IF(AND(TPL!G178&lt;&gt;"",TPL!V178&lt;&gt;""),1,0)+IF(AND(TPL!H178&lt;&gt;"",TPL!W178&lt;&gt;""),1,0)+IF(AND(TPL!I178&lt;&gt;"",TPL!X178&lt;&gt;""),1,0)+IF(AND(TPL!J178&lt;&gt;"",TPL!Y178&lt;&gt;""),1,0)+IF(AND(TPL!K178&lt;&gt;"",TPL!Z178&lt;&gt;""),1,0)+IF(AND(TPL!L178&lt;&gt;"",TPL!AA178&lt;&gt;""),1,0)+IF(AND(TPL!M178&lt;&gt;"",TPL!AB178&lt;&gt;""),1,0)+IF(AND(TPL!N178&lt;&gt;"",TPL!AC178&lt;&gt;""),1,0)+IF(AND(TPL!O178&lt;&gt;"",TPL!AD178&lt;&gt;""),1,0)+IF(AND(TPL!P178&lt;&gt;"",TPL!AE178&lt;&gt;""),1,0)+IF(AND(TPL!Q178&lt;&gt;"",TPL!AF178&lt;&gt;""),1,0)</f>
        <v>0</v>
      </c>
      <c r="H178" s="65">
        <f>COUNTA(TPL!F178:Q178)+COUNTA(TPL!U178:AF178)</f>
        <v>0</v>
      </c>
      <c r="I178" s="51" t="str">
        <f t="shared" si="12"/>
        <v>OK</v>
      </c>
    </row>
    <row r="179" spans="1:37" x14ac:dyDescent="0.25">
      <c r="G179" s="49">
        <f>IF(AND(TPL!F179&lt;&gt;"",TPL!U179&lt;&gt;""),1,0)+IF(AND(TPL!G179&lt;&gt;"",TPL!V179&lt;&gt;""),1,0)+IF(AND(TPL!H179&lt;&gt;"",TPL!W179&lt;&gt;""),1,0)+IF(AND(TPL!I179&lt;&gt;"",TPL!X179&lt;&gt;""),1,0)+IF(AND(TPL!J179&lt;&gt;"",TPL!Y179&lt;&gt;""),1,0)+IF(AND(TPL!K179&lt;&gt;"",TPL!Z179&lt;&gt;""),1,0)+IF(AND(TPL!L179&lt;&gt;"",TPL!AA179&lt;&gt;""),1,0)+IF(AND(TPL!M179&lt;&gt;"",TPL!AB179&lt;&gt;""),1,0)+IF(AND(TPL!N179&lt;&gt;"",TPL!AC179&lt;&gt;""),1,0)+IF(AND(TPL!O179&lt;&gt;"",TPL!AD179&lt;&gt;""),1,0)+IF(AND(TPL!P179&lt;&gt;"",TPL!AE179&lt;&gt;""),1,0)+IF(AND(TPL!Q179&lt;&gt;"",TPL!AF179&lt;&gt;""),1,0)</f>
        <v>0</v>
      </c>
      <c r="H179" s="65">
        <f>COUNTA(TPL!F179:Q179)+COUNTA(TPL!U179:AF179)</f>
        <v>0</v>
      </c>
      <c r="I179" s="51" t="str">
        <f t="shared" si="12"/>
        <v>OK</v>
      </c>
    </row>
    <row r="180" spans="1:37" x14ac:dyDescent="0.25">
      <c r="G180" s="49">
        <f>IF(AND(TPL!F180&lt;&gt;"",TPL!U180&lt;&gt;""),1,0)+IF(AND(TPL!G180&lt;&gt;"",TPL!V180&lt;&gt;""),1,0)+IF(AND(TPL!H180&lt;&gt;"",TPL!W180&lt;&gt;""),1,0)+IF(AND(TPL!I180&lt;&gt;"",TPL!X180&lt;&gt;""),1,0)+IF(AND(TPL!J180&lt;&gt;"",TPL!Y180&lt;&gt;""),1,0)+IF(AND(TPL!K180&lt;&gt;"",TPL!Z180&lt;&gt;""),1,0)+IF(AND(TPL!L180&lt;&gt;"",TPL!AA180&lt;&gt;""),1,0)+IF(AND(TPL!M180&lt;&gt;"",TPL!AB180&lt;&gt;""),1,0)+IF(AND(TPL!N180&lt;&gt;"",TPL!AC180&lt;&gt;""),1,0)+IF(AND(TPL!O180&lt;&gt;"",TPL!AD180&lt;&gt;""),1,0)+IF(AND(TPL!P180&lt;&gt;"",TPL!AE180&lt;&gt;""),1,0)+IF(AND(TPL!Q180&lt;&gt;"",TPL!AF180&lt;&gt;""),1,0)</f>
        <v>0</v>
      </c>
      <c r="H180" s="65">
        <f>COUNTA(TPL!F180:Q180)+COUNTA(TPL!U180:AF180)</f>
        <v>0</v>
      </c>
      <c r="I180" s="51" t="str">
        <f t="shared" si="12"/>
        <v>OK</v>
      </c>
    </row>
    <row r="181" spans="1:37" x14ac:dyDescent="0.25">
      <c r="G181" s="49">
        <f>IF(AND(TPL!F181&lt;&gt;"",TPL!U181&lt;&gt;""),1,0)+IF(AND(TPL!G181&lt;&gt;"",TPL!V181&lt;&gt;""),1,0)+IF(AND(TPL!H181&lt;&gt;"",TPL!W181&lt;&gt;""),1,0)+IF(AND(TPL!I181&lt;&gt;"",TPL!X181&lt;&gt;""),1,0)+IF(AND(TPL!J181&lt;&gt;"",TPL!Y181&lt;&gt;""),1,0)+IF(AND(TPL!K181&lt;&gt;"",TPL!Z181&lt;&gt;""),1,0)+IF(AND(TPL!L181&lt;&gt;"",TPL!AA181&lt;&gt;""),1,0)+IF(AND(TPL!M181&lt;&gt;"",TPL!AB181&lt;&gt;""),1,0)+IF(AND(TPL!N181&lt;&gt;"",TPL!AC181&lt;&gt;""),1,0)+IF(AND(TPL!O181&lt;&gt;"",TPL!AD181&lt;&gt;""),1,0)+IF(AND(TPL!P181&lt;&gt;"",TPL!AE181&lt;&gt;""),1,0)+IF(AND(TPL!Q181&lt;&gt;"",TPL!AF181&lt;&gt;""),1,0)</f>
        <v>0</v>
      </c>
      <c r="H181" s="65">
        <f>COUNTA(TPL!F181:Q181)+COUNTA(TPL!U181:AF181)</f>
        <v>0</v>
      </c>
      <c r="I181" s="51" t="str">
        <f t="shared" si="12"/>
        <v>OK</v>
      </c>
    </row>
    <row r="182" spans="1:37" x14ac:dyDescent="0.25">
      <c r="G182" s="49">
        <f>IF(AND(TPL!F182&lt;&gt;"",TPL!U182&lt;&gt;""),1,0)+IF(AND(TPL!G182&lt;&gt;"",TPL!V182&lt;&gt;""),1,0)+IF(AND(TPL!H182&lt;&gt;"",TPL!W182&lt;&gt;""),1,0)+IF(AND(TPL!I182&lt;&gt;"",TPL!X182&lt;&gt;""),1,0)+IF(AND(TPL!J182&lt;&gt;"",TPL!Y182&lt;&gt;""),1,0)+IF(AND(TPL!K182&lt;&gt;"",TPL!Z182&lt;&gt;""),1,0)+IF(AND(TPL!L182&lt;&gt;"",TPL!AA182&lt;&gt;""),1,0)+IF(AND(TPL!M182&lt;&gt;"",TPL!AB182&lt;&gt;""),1,0)+IF(AND(TPL!N182&lt;&gt;"",TPL!AC182&lt;&gt;""),1,0)+IF(AND(TPL!O182&lt;&gt;"",TPL!AD182&lt;&gt;""),1,0)+IF(AND(TPL!P182&lt;&gt;"",TPL!AE182&lt;&gt;""),1,0)+IF(AND(TPL!Q182&lt;&gt;"",TPL!AF182&lt;&gt;""),1,0)</f>
        <v>0</v>
      </c>
      <c r="H182" s="65">
        <f>COUNTA(TPL!F182:Q182)+COUNTA(TPL!U182:AF182)</f>
        <v>0</v>
      </c>
      <c r="I182" s="51" t="str">
        <f t="shared" si="12"/>
        <v>OK</v>
      </c>
      <c r="K182" s="55" t="str">
        <f>$L$10</f>
        <v>Online purchase</v>
      </c>
      <c r="L182" s="55" t="s">
        <v>145</v>
      </c>
      <c r="M182" s="55" t="s">
        <v>146</v>
      </c>
      <c r="N182" s="55" t="s">
        <v>147</v>
      </c>
      <c r="O182" s="55" t="s">
        <v>148</v>
      </c>
      <c r="P182" s="55" t="s">
        <v>149</v>
      </c>
      <c r="Q182" s="55" t="s">
        <v>150</v>
      </c>
      <c r="R182" s="55" t="s">
        <v>151</v>
      </c>
      <c r="S182" s="55" t="s">
        <v>152</v>
      </c>
      <c r="T182" s="55" t="s">
        <v>153</v>
      </c>
      <c r="U182" s="55" t="s">
        <v>154</v>
      </c>
      <c r="V182" s="55" t="s">
        <v>155</v>
      </c>
      <c r="W182" s="55" t="s">
        <v>156</v>
      </c>
      <c r="Y182" s="55" t="str">
        <f>$L$10</f>
        <v>Online purchase</v>
      </c>
      <c r="Z182" s="55" t="s">
        <v>145</v>
      </c>
      <c r="AA182" s="55" t="s">
        <v>146</v>
      </c>
      <c r="AB182" s="55" t="s">
        <v>147</v>
      </c>
      <c r="AC182" s="55" t="s">
        <v>148</v>
      </c>
      <c r="AD182" s="55" t="s">
        <v>149</v>
      </c>
      <c r="AE182" s="55" t="s">
        <v>150</v>
      </c>
      <c r="AF182" s="55" t="s">
        <v>151</v>
      </c>
      <c r="AG182" s="55" t="s">
        <v>152</v>
      </c>
      <c r="AH182" s="55" t="s">
        <v>153</v>
      </c>
      <c r="AI182" s="55" t="s">
        <v>154</v>
      </c>
      <c r="AJ182" s="55" t="s">
        <v>155</v>
      </c>
      <c r="AK182" s="55" t="s">
        <v>156</v>
      </c>
    </row>
    <row r="183" spans="1:37" x14ac:dyDescent="0.25">
      <c r="A183" s="59">
        <f>IF(AND(Comprehensive!F183&lt;&gt;"",Comprehensive!G183&lt;&gt;"",Comprehensive!H183&lt;&gt;""),1,0)+IF(AND(Comprehensive!I183&lt;&gt;"",Comprehensive!J183&lt;&gt;"",Comprehensive!K183&lt;&gt;""),1,0)+IF(AND(Comprehensive!L183&lt;&gt;"",Comprehensive!M183&lt;&gt;"",Comprehensive!N183&lt;&gt;""),1,0)+IF(AND(Comprehensive!O183&lt;&gt;"",Comprehensive!P183&lt;&gt;"",Comprehensive!Q183&lt;&gt;""),1,0)+IF(AND(Comprehensive!R183&lt;&gt;"",Comprehensive!S183&lt;&gt;"",Comprehensive!T183&lt;&gt;""),1,0)+IF(AND(Comprehensive!U183&lt;&gt;"",Comprehensive!V183&lt;&gt;"",Comprehensive!W183&lt;&gt;""),1,0)+IF(AND(Comprehensive!X183&lt;&gt;"",Comprehensive!Y183&lt;&gt;"",Comprehensive!Z183&lt;&gt;""),1,0)+IF(AND(Comprehensive!AA183&lt;&gt;"",Comprehensive!AB183&lt;&gt;"",Comprehensive!AC183&lt;&gt;""),1,0)+IF(AND(Comprehensive!AD183&lt;&gt;"",Comprehensive!AE183&lt;&gt;"",Comprehensive!AF183&lt;&gt;""),1,0)+IF(AND(Comprehensive!AG183&lt;&gt;"",Comprehensive!AH183&lt;&gt;"",Comprehensive!AI183&lt;&gt;""),1,0)+IF(AND(Comprehensive!AJ183&lt;&gt;"",Comprehensive!AK183&lt;&gt;"",Comprehensive!AL183&lt;&gt;""),1,0)+IF(AND(Comprehensive!AM183&lt;&gt;"",Comprehensive!AN183&lt;&gt;"",Comprehensive!AO183&lt;&gt;""),1,0)</f>
        <v>0</v>
      </c>
      <c r="B183" s="60">
        <f>COUNTA(Comprehensive!F183:AO183)</f>
        <v>0</v>
      </c>
      <c r="C183" s="61" t="str">
        <f t="shared" ref="C183:C196" si="15">IF(B183/3=A183,"OK","ERROR")</f>
        <v>OK</v>
      </c>
      <c r="G183" s="49">
        <f>IF(AND(TPL!F183&lt;&gt;"",TPL!U183&lt;&gt;""),1,0)+IF(AND(TPL!G183&lt;&gt;"",TPL!V183&lt;&gt;""),1,0)+IF(AND(TPL!H183&lt;&gt;"",TPL!W183&lt;&gt;""),1,0)+IF(AND(TPL!I183&lt;&gt;"",TPL!X183&lt;&gt;""),1,0)+IF(AND(TPL!J183&lt;&gt;"",TPL!Y183&lt;&gt;""),1,0)+IF(AND(TPL!K183&lt;&gt;"",TPL!Z183&lt;&gt;""),1,0)+IF(AND(TPL!L183&lt;&gt;"",TPL!AA183&lt;&gt;""),1,0)+IF(AND(TPL!M183&lt;&gt;"",TPL!AB183&lt;&gt;""),1,0)+IF(AND(TPL!N183&lt;&gt;"",TPL!AC183&lt;&gt;""),1,0)+IF(AND(TPL!O183&lt;&gt;"",TPL!AD183&lt;&gt;""),1,0)+IF(AND(TPL!P183&lt;&gt;"",TPL!AE183&lt;&gt;""),1,0)+IF(AND(TPL!Q183&lt;&gt;"",TPL!AF183&lt;&gt;""),1,0)</f>
        <v>0</v>
      </c>
      <c r="H183" s="65">
        <f>COUNTA(TPL!F183:Q183)+COUNTA(TPL!U183:AF183)</f>
        <v>0</v>
      </c>
      <c r="I183" s="51" t="str">
        <f t="shared" si="12"/>
        <v>OK</v>
      </c>
      <c r="L183" s="73">
        <f>Comprehensive!$G$183-Comprehensive!$F$183</f>
        <v>0</v>
      </c>
      <c r="M183" s="73">
        <f>Comprehensive!$J$183-Comprehensive!$I$183</f>
        <v>0</v>
      </c>
      <c r="N183" s="73">
        <f>Comprehensive!$M$183-Comprehensive!$L$183</f>
        <v>0</v>
      </c>
      <c r="O183" s="73">
        <f>Comprehensive!$P$183-Comprehensive!$O$183</f>
        <v>0</v>
      </c>
      <c r="P183" s="73">
        <f>Comprehensive!$S$183-Comprehensive!$R$183</f>
        <v>0</v>
      </c>
      <c r="Q183" s="73">
        <f>Comprehensive!$V$183-Comprehensive!$U$183</f>
        <v>0</v>
      </c>
      <c r="R183" s="73">
        <f>Comprehensive!$Y$183-Comprehensive!$X$183</f>
        <v>0</v>
      </c>
      <c r="S183" s="73">
        <f>Comprehensive!$AB$183-Comprehensive!$AA$183</f>
        <v>0</v>
      </c>
      <c r="T183" s="73">
        <f>Comprehensive!$AE$183-Comprehensive!$AD$183</f>
        <v>0</v>
      </c>
      <c r="U183" s="73">
        <f>Comprehensive!$AH$183-Comprehensive!$AG$183</f>
        <v>0</v>
      </c>
      <c r="V183" s="73">
        <f>Comprehensive!$AK$183-Comprehensive!$AJ$183</f>
        <v>0</v>
      </c>
      <c r="W183" s="73">
        <f>Comprehensive!$AN$183-Comprehensive!$AM$183</f>
        <v>0</v>
      </c>
      <c r="Z183" s="73" t="e">
        <f>Comprehensive!$G$183/Comprehensive!$F$183</f>
        <v>#DIV/0!</v>
      </c>
      <c r="AA183" s="73" t="e">
        <f>Comprehensive!$J$183/Comprehensive!$I$183</f>
        <v>#DIV/0!</v>
      </c>
      <c r="AB183" s="73" t="e">
        <f>Comprehensive!$M$183/Comprehensive!$L$183</f>
        <v>#DIV/0!</v>
      </c>
      <c r="AC183" s="73" t="e">
        <f>Comprehensive!$P$183/Comprehensive!$O$183</f>
        <v>#DIV/0!</v>
      </c>
      <c r="AD183" s="73" t="e">
        <f>Comprehensive!$S$183/Comprehensive!$R$183</f>
        <v>#DIV/0!</v>
      </c>
      <c r="AE183" s="73" t="e">
        <f>Comprehensive!$V$183/Comprehensive!$U$183</f>
        <v>#DIV/0!</v>
      </c>
      <c r="AF183" s="73" t="e">
        <f>Comprehensive!$Y$183/Comprehensive!$X$183</f>
        <v>#DIV/0!</v>
      </c>
      <c r="AG183" s="73" t="e">
        <f>Comprehensive!$AB$183/Comprehensive!$AA$183</f>
        <v>#DIV/0!</v>
      </c>
      <c r="AH183" s="73" t="e">
        <f>Comprehensive!$AE$183/Comprehensive!$AD$183</f>
        <v>#DIV/0!</v>
      </c>
      <c r="AI183" s="73" t="e">
        <f>Comprehensive!$AH$183/Comprehensive!$AG$183</f>
        <v>#DIV/0!</v>
      </c>
      <c r="AJ183" s="73" t="e">
        <f>Comprehensive!$AK$183/Comprehensive!$AJ$183</f>
        <v>#DIV/0!</v>
      </c>
      <c r="AK183" s="73" t="e">
        <f>Comprehensive!$AN$183/Comprehensive!$AM$183</f>
        <v>#DIV/0!</v>
      </c>
    </row>
    <row r="184" spans="1:37" x14ac:dyDescent="0.25">
      <c r="A184" s="59">
        <f>IF(AND(Comprehensive!F184&lt;&gt;"",Comprehensive!G184&lt;&gt;"",Comprehensive!H184&lt;&gt;""),1,0)+IF(AND(Comprehensive!I184&lt;&gt;"",Comprehensive!J184&lt;&gt;"",Comprehensive!K184&lt;&gt;""),1,0)+IF(AND(Comprehensive!L184&lt;&gt;"",Comprehensive!M184&lt;&gt;"",Comprehensive!N184&lt;&gt;""),1,0)+IF(AND(Comprehensive!O184&lt;&gt;"",Comprehensive!P184&lt;&gt;"",Comprehensive!Q184&lt;&gt;""),1,0)+IF(AND(Comprehensive!R184&lt;&gt;"",Comprehensive!S184&lt;&gt;"",Comprehensive!T184&lt;&gt;""),1,0)+IF(AND(Comprehensive!U184&lt;&gt;"",Comprehensive!V184&lt;&gt;"",Comprehensive!W184&lt;&gt;""),1,0)+IF(AND(Comprehensive!X184&lt;&gt;"",Comprehensive!Y184&lt;&gt;"",Comprehensive!Z184&lt;&gt;""),1,0)+IF(AND(Comprehensive!AA184&lt;&gt;"",Comprehensive!AB184&lt;&gt;"",Comprehensive!AC184&lt;&gt;""),1,0)+IF(AND(Comprehensive!AD184&lt;&gt;"",Comprehensive!AE184&lt;&gt;"",Comprehensive!AF184&lt;&gt;""),1,0)+IF(AND(Comprehensive!AG184&lt;&gt;"",Comprehensive!AH184&lt;&gt;"",Comprehensive!AI184&lt;&gt;""),1,0)+IF(AND(Comprehensive!AJ184&lt;&gt;"",Comprehensive!AK184&lt;&gt;"",Comprehensive!AL184&lt;&gt;""),1,0)+IF(AND(Comprehensive!AM184&lt;&gt;"",Comprehensive!AN184&lt;&gt;"",Comprehensive!AO184&lt;&gt;""),1,0)</f>
        <v>0</v>
      </c>
      <c r="B184" s="60">
        <f>COUNTA(Comprehensive!F184:AO184)</f>
        <v>0</v>
      </c>
      <c r="C184" s="61" t="str">
        <f t="shared" si="15"/>
        <v>OK</v>
      </c>
      <c r="L184" s="73">
        <f>Comprehensive!$G$184-Comprehensive!$F$184</f>
        <v>0</v>
      </c>
      <c r="M184" s="73">
        <f>Comprehensive!$J$184-Comprehensive!$I$184</f>
        <v>0</v>
      </c>
      <c r="N184" s="73">
        <f>Comprehensive!$M$184-Comprehensive!$L$184</f>
        <v>0</v>
      </c>
      <c r="O184" s="73">
        <f>Comprehensive!$P$184-Comprehensive!$O$184</f>
        <v>0</v>
      </c>
      <c r="P184" s="73">
        <f>Comprehensive!$S$184-Comprehensive!$R$184</f>
        <v>0</v>
      </c>
      <c r="Q184" s="73">
        <f>Comprehensive!$V$184-Comprehensive!$U$184</f>
        <v>0</v>
      </c>
      <c r="R184" s="73">
        <f>Comprehensive!$Y$184-Comprehensive!$X$184</f>
        <v>0</v>
      </c>
      <c r="S184" s="73">
        <f>Comprehensive!$AB$184-Comprehensive!$AA$184</f>
        <v>0</v>
      </c>
      <c r="T184" s="73">
        <f>Comprehensive!$AE$184-Comprehensive!$AD$184</f>
        <v>0</v>
      </c>
      <c r="U184" s="73">
        <f>Comprehensive!$AH$184-Comprehensive!$AG$184</f>
        <v>0</v>
      </c>
      <c r="V184" s="73">
        <f>Comprehensive!$AK$184-Comprehensive!$AJ$184</f>
        <v>0</v>
      </c>
      <c r="W184" s="73">
        <f>Comprehensive!$AN$184-Comprehensive!$AM$184</f>
        <v>0</v>
      </c>
      <c r="Z184" s="73" t="e">
        <f>Comprehensive!$G$184/Comprehensive!$F$184</f>
        <v>#DIV/0!</v>
      </c>
      <c r="AA184" s="73" t="e">
        <f>Comprehensive!$J$184/Comprehensive!$I$184</f>
        <v>#DIV/0!</v>
      </c>
      <c r="AB184" s="73" t="e">
        <f>Comprehensive!$M$184/Comprehensive!$L$184</f>
        <v>#DIV/0!</v>
      </c>
      <c r="AC184" s="73" t="e">
        <f>Comprehensive!$P$184/Comprehensive!$O$184</f>
        <v>#DIV/0!</v>
      </c>
      <c r="AD184" s="73" t="e">
        <f>Comprehensive!$S$184/Comprehensive!$R$184</f>
        <v>#DIV/0!</v>
      </c>
      <c r="AE184" s="73" t="e">
        <f>Comprehensive!$V$184/Comprehensive!$U$184</f>
        <v>#DIV/0!</v>
      </c>
      <c r="AF184" s="73" t="e">
        <f>Comprehensive!$Y$184/Comprehensive!$X$184</f>
        <v>#DIV/0!</v>
      </c>
      <c r="AG184" s="73" t="e">
        <f>Comprehensive!$AB$184/Comprehensive!$AA$184</f>
        <v>#DIV/0!</v>
      </c>
      <c r="AH184" s="73" t="e">
        <f>Comprehensive!$AE$184/Comprehensive!$AD$184</f>
        <v>#DIV/0!</v>
      </c>
      <c r="AI184" s="73" t="e">
        <f>Comprehensive!$AH$184/Comprehensive!$AG$184</f>
        <v>#DIV/0!</v>
      </c>
      <c r="AJ184" s="73" t="e">
        <f>Comprehensive!$AK$184/Comprehensive!$AJ$184</f>
        <v>#DIV/0!</v>
      </c>
      <c r="AK184" s="73" t="e">
        <f>Comprehensive!$AN$184/Comprehensive!$AM$184</f>
        <v>#DIV/0!</v>
      </c>
    </row>
    <row r="185" spans="1:37" x14ac:dyDescent="0.25">
      <c r="A185" s="59">
        <f>IF(AND(Comprehensive!F185&lt;&gt;"",Comprehensive!G185&lt;&gt;"",Comprehensive!H185&lt;&gt;""),1,0)+IF(AND(Comprehensive!I185&lt;&gt;"",Comprehensive!J185&lt;&gt;"",Comprehensive!K185&lt;&gt;""),1,0)+IF(AND(Comprehensive!L185&lt;&gt;"",Comprehensive!M185&lt;&gt;"",Comprehensive!N185&lt;&gt;""),1,0)+IF(AND(Comprehensive!O185&lt;&gt;"",Comprehensive!P185&lt;&gt;"",Comprehensive!Q185&lt;&gt;""),1,0)+IF(AND(Comprehensive!R185&lt;&gt;"",Comprehensive!S185&lt;&gt;"",Comprehensive!T185&lt;&gt;""),1,0)+IF(AND(Comprehensive!U185&lt;&gt;"",Comprehensive!V185&lt;&gt;"",Comprehensive!W185&lt;&gt;""),1,0)+IF(AND(Comprehensive!X185&lt;&gt;"",Comprehensive!Y185&lt;&gt;"",Comprehensive!Z185&lt;&gt;""),1,0)+IF(AND(Comprehensive!AA185&lt;&gt;"",Comprehensive!AB185&lt;&gt;"",Comprehensive!AC185&lt;&gt;""),1,0)+IF(AND(Comprehensive!AD185&lt;&gt;"",Comprehensive!AE185&lt;&gt;"",Comprehensive!AF185&lt;&gt;""),1,0)+IF(AND(Comprehensive!AG185&lt;&gt;"",Comprehensive!AH185&lt;&gt;"",Comprehensive!AI185&lt;&gt;""),1,0)+IF(AND(Comprehensive!AJ185&lt;&gt;"",Comprehensive!AK185&lt;&gt;"",Comprehensive!AL185&lt;&gt;""),1,0)+IF(AND(Comprehensive!AM185&lt;&gt;"",Comprehensive!AN185&lt;&gt;"",Comprehensive!AO185&lt;&gt;""),1,0)</f>
        <v>0</v>
      </c>
      <c r="B185" s="60">
        <f>COUNTA(Comprehensive!F185:AO185)</f>
        <v>0</v>
      </c>
      <c r="C185" s="61" t="str">
        <f t="shared" si="15"/>
        <v>OK</v>
      </c>
      <c r="L185" s="73">
        <f>Comprehensive!$G$185-Comprehensive!$F$185</f>
        <v>0</v>
      </c>
      <c r="M185" s="73">
        <f>Comprehensive!$J$185-Comprehensive!$I$185</f>
        <v>0</v>
      </c>
      <c r="N185" s="73">
        <f>Comprehensive!$M$185-Comprehensive!$L$185</f>
        <v>0</v>
      </c>
      <c r="O185" s="73">
        <f>Comprehensive!$P$185-Comprehensive!$O$185</f>
        <v>0</v>
      </c>
      <c r="P185" s="73">
        <f>Comprehensive!$S$185-Comprehensive!$R$185</f>
        <v>0</v>
      </c>
      <c r="Q185" s="73">
        <f>Comprehensive!$V$185-Comprehensive!$U$185</f>
        <v>0</v>
      </c>
      <c r="R185" s="73">
        <f>Comprehensive!$Y$185-Comprehensive!$X$185</f>
        <v>0</v>
      </c>
      <c r="S185" s="73">
        <f>Comprehensive!$AB$185-Comprehensive!$AA$185</f>
        <v>0</v>
      </c>
      <c r="T185" s="73">
        <f>Comprehensive!$AE$185-Comprehensive!$AD$185</f>
        <v>0</v>
      </c>
      <c r="U185" s="73">
        <f>Comprehensive!$AH$185-Comprehensive!$AG$185</f>
        <v>0</v>
      </c>
      <c r="V185" s="73">
        <f>Comprehensive!$AK$185-Comprehensive!$AJ$185</f>
        <v>0</v>
      </c>
      <c r="W185" s="73">
        <f>Comprehensive!$AN$185-Comprehensive!$AM$185</f>
        <v>0</v>
      </c>
      <c r="Z185" s="73" t="e">
        <f>Comprehensive!$G$185/Comprehensive!$F$185</f>
        <v>#DIV/0!</v>
      </c>
      <c r="AA185" s="73" t="e">
        <f>Comprehensive!$J$185/Comprehensive!$I$185</f>
        <v>#DIV/0!</v>
      </c>
      <c r="AB185" s="73" t="e">
        <f>Comprehensive!$M$185/Comprehensive!$L$185</f>
        <v>#DIV/0!</v>
      </c>
      <c r="AC185" s="73" t="e">
        <f>Comprehensive!$P$185/Comprehensive!$O$185</f>
        <v>#DIV/0!</v>
      </c>
      <c r="AD185" s="73" t="e">
        <f>Comprehensive!$S$185/Comprehensive!$R$185</f>
        <v>#DIV/0!</v>
      </c>
      <c r="AE185" s="73" t="e">
        <f>Comprehensive!$V$185/Comprehensive!$U$185</f>
        <v>#DIV/0!</v>
      </c>
      <c r="AF185" s="73" t="e">
        <f>Comprehensive!$Y$185/Comprehensive!$X$185</f>
        <v>#DIV/0!</v>
      </c>
      <c r="AG185" s="73" t="e">
        <f>Comprehensive!$AB$185/Comprehensive!$AA$185</f>
        <v>#DIV/0!</v>
      </c>
      <c r="AH185" s="73" t="e">
        <f>Comprehensive!$AE$185/Comprehensive!$AD$185</f>
        <v>#DIV/0!</v>
      </c>
      <c r="AI185" s="73" t="e">
        <f>Comprehensive!$AH$185/Comprehensive!$AG$185</f>
        <v>#DIV/0!</v>
      </c>
      <c r="AJ185" s="73" t="e">
        <f>Comprehensive!$AK$185/Comprehensive!$AJ$185</f>
        <v>#DIV/0!</v>
      </c>
      <c r="AK185" s="73" t="e">
        <f>Comprehensive!$AN$185/Comprehensive!$AM$185</f>
        <v>#DIV/0!</v>
      </c>
    </row>
    <row r="186" spans="1:37" x14ac:dyDescent="0.25">
      <c r="A186" s="59">
        <f>IF(AND(Comprehensive!F186&lt;&gt;"",Comprehensive!G186&lt;&gt;"",Comprehensive!H186&lt;&gt;""),1,0)+IF(AND(Comprehensive!I186&lt;&gt;"",Comprehensive!J186&lt;&gt;"",Comprehensive!K186&lt;&gt;""),1,0)+IF(AND(Comprehensive!L186&lt;&gt;"",Comprehensive!M186&lt;&gt;"",Comprehensive!N186&lt;&gt;""),1,0)+IF(AND(Comprehensive!O186&lt;&gt;"",Comprehensive!P186&lt;&gt;"",Comprehensive!Q186&lt;&gt;""),1,0)+IF(AND(Comprehensive!R186&lt;&gt;"",Comprehensive!S186&lt;&gt;"",Comprehensive!T186&lt;&gt;""),1,0)+IF(AND(Comprehensive!U186&lt;&gt;"",Comprehensive!V186&lt;&gt;"",Comprehensive!W186&lt;&gt;""),1,0)+IF(AND(Comprehensive!X186&lt;&gt;"",Comprehensive!Y186&lt;&gt;"",Comprehensive!Z186&lt;&gt;""),1,0)+IF(AND(Comprehensive!AA186&lt;&gt;"",Comprehensive!AB186&lt;&gt;"",Comprehensive!AC186&lt;&gt;""),1,0)+IF(AND(Comprehensive!AD186&lt;&gt;"",Comprehensive!AE186&lt;&gt;"",Comprehensive!AF186&lt;&gt;""),1,0)+IF(AND(Comprehensive!AG186&lt;&gt;"",Comprehensive!AH186&lt;&gt;"",Comprehensive!AI186&lt;&gt;""),1,0)+IF(AND(Comprehensive!AJ186&lt;&gt;"",Comprehensive!AK186&lt;&gt;"",Comprehensive!AL186&lt;&gt;""),1,0)+IF(AND(Comprehensive!AM186&lt;&gt;"",Comprehensive!AN186&lt;&gt;"",Comprehensive!AO186&lt;&gt;""),1,0)</f>
        <v>0</v>
      </c>
      <c r="B186" s="60">
        <f>COUNTA(Comprehensive!F186:AO186)</f>
        <v>0</v>
      </c>
      <c r="C186" s="61" t="str">
        <f t="shared" si="15"/>
        <v>OK</v>
      </c>
      <c r="L186" s="73">
        <f>Comprehensive!$G$186-Comprehensive!$F$186</f>
        <v>0</v>
      </c>
      <c r="M186" s="73">
        <f>Comprehensive!$J$186-Comprehensive!$I$186</f>
        <v>0</v>
      </c>
      <c r="N186" s="73">
        <f>Comprehensive!$M$186-Comprehensive!$L$186</f>
        <v>0</v>
      </c>
      <c r="O186" s="73">
        <f>Comprehensive!$P$186-Comprehensive!$O$186</f>
        <v>0</v>
      </c>
      <c r="P186" s="73">
        <f>Comprehensive!$S$186-Comprehensive!$R$186</f>
        <v>0</v>
      </c>
      <c r="Q186" s="73">
        <f>Comprehensive!$V$186-Comprehensive!$U$186</f>
        <v>0</v>
      </c>
      <c r="R186" s="73">
        <f>Comprehensive!$Y$186-Comprehensive!$X$186</f>
        <v>0</v>
      </c>
      <c r="S186" s="73">
        <f>Comprehensive!$AB$186-Comprehensive!$AA$186</f>
        <v>0</v>
      </c>
      <c r="T186" s="73">
        <f>Comprehensive!$AE$186-Comprehensive!$AD$186</f>
        <v>0</v>
      </c>
      <c r="U186" s="73">
        <f>Comprehensive!$AH$186-Comprehensive!$AG$186</f>
        <v>0</v>
      </c>
      <c r="V186" s="73">
        <f>Comprehensive!$AK$186-Comprehensive!$AJ$186</f>
        <v>0</v>
      </c>
      <c r="W186" s="73">
        <f>Comprehensive!$AN$186-Comprehensive!$AM$186</f>
        <v>0</v>
      </c>
      <c r="Z186" s="73" t="e">
        <f>Comprehensive!$G$186/Comprehensive!$F$186</f>
        <v>#DIV/0!</v>
      </c>
      <c r="AA186" s="73" t="e">
        <f>Comprehensive!$J$186/Comprehensive!$I$186</f>
        <v>#DIV/0!</v>
      </c>
      <c r="AB186" s="73" t="e">
        <f>Comprehensive!$M$186/Comprehensive!$L$186</f>
        <v>#DIV/0!</v>
      </c>
      <c r="AC186" s="73" t="e">
        <f>Comprehensive!$P$186/Comprehensive!$O$186</f>
        <v>#DIV/0!</v>
      </c>
      <c r="AD186" s="73" t="e">
        <f>Comprehensive!$S$186/Comprehensive!$R$186</f>
        <v>#DIV/0!</v>
      </c>
      <c r="AE186" s="73" t="e">
        <f>Comprehensive!$V$186/Comprehensive!$U$186</f>
        <v>#DIV/0!</v>
      </c>
      <c r="AF186" s="73" t="e">
        <f>Comprehensive!$Y$186/Comprehensive!$X$186</f>
        <v>#DIV/0!</v>
      </c>
      <c r="AG186" s="73" t="e">
        <f>Comprehensive!$AB$186/Comprehensive!$AA$186</f>
        <v>#DIV/0!</v>
      </c>
      <c r="AH186" s="73" t="e">
        <f>Comprehensive!$AE$186/Comprehensive!$AD$186</f>
        <v>#DIV/0!</v>
      </c>
      <c r="AI186" s="73" t="e">
        <f>Comprehensive!$AH$186/Comprehensive!$AG$186</f>
        <v>#DIV/0!</v>
      </c>
      <c r="AJ186" s="73" t="e">
        <f>Comprehensive!$AK$186/Comprehensive!$AJ$186</f>
        <v>#DIV/0!</v>
      </c>
      <c r="AK186" s="73" t="e">
        <f>Comprehensive!$AN$186/Comprehensive!$AM$186</f>
        <v>#DIV/0!</v>
      </c>
    </row>
    <row r="187" spans="1:37" x14ac:dyDescent="0.25">
      <c r="A187" s="59">
        <f>IF(AND(Comprehensive!F187&lt;&gt;"",Comprehensive!G187&lt;&gt;"",Comprehensive!H187&lt;&gt;""),1,0)+IF(AND(Comprehensive!I187&lt;&gt;"",Comprehensive!J187&lt;&gt;"",Comprehensive!K187&lt;&gt;""),1,0)+IF(AND(Comprehensive!L187&lt;&gt;"",Comprehensive!M187&lt;&gt;"",Comprehensive!N187&lt;&gt;""),1,0)+IF(AND(Comprehensive!O187&lt;&gt;"",Comprehensive!P187&lt;&gt;"",Comprehensive!Q187&lt;&gt;""),1,0)+IF(AND(Comprehensive!R187&lt;&gt;"",Comprehensive!S187&lt;&gt;"",Comprehensive!T187&lt;&gt;""),1,0)+IF(AND(Comprehensive!U187&lt;&gt;"",Comprehensive!V187&lt;&gt;"",Comprehensive!W187&lt;&gt;""),1,0)+IF(AND(Comprehensive!X187&lt;&gt;"",Comprehensive!Y187&lt;&gt;"",Comprehensive!Z187&lt;&gt;""),1,0)+IF(AND(Comprehensive!AA187&lt;&gt;"",Comprehensive!AB187&lt;&gt;"",Comprehensive!AC187&lt;&gt;""),1,0)+IF(AND(Comprehensive!AD187&lt;&gt;"",Comprehensive!AE187&lt;&gt;"",Comprehensive!AF187&lt;&gt;""),1,0)+IF(AND(Comprehensive!AG187&lt;&gt;"",Comprehensive!AH187&lt;&gt;"",Comprehensive!AI187&lt;&gt;""),1,0)+IF(AND(Comprehensive!AJ187&lt;&gt;"",Comprehensive!AK187&lt;&gt;"",Comprehensive!AL187&lt;&gt;""),1,0)+IF(AND(Comprehensive!AM187&lt;&gt;"",Comprehensive!AN187&lt;&gt;"",Comprehensive!AO187&lt;&gt;""),1,0)</f>
        <v>0</v>
      </c>
      <c r="B187" s="60">
        <f>COUNTA(Comprehensive!F187:AO187)</f>
        <v>0</v>
      </c>
      <c r="C187" s="61" t="str">
        <f t="shared" si="15"/>
        <v>OK</v>
      </c>
      <c r="G187" s="49">
        <f>IF(AND(TPL!F187&lt;&gt;"",TPL!U187&lt;&gt;""),1,0)+IF(AND(TPL!G187&lt;&gt;"",TPL!V187&lt;&gt;""),1,0)+IF(AND(TPL!H187&lt;&gt;"",TPL!W187&lt;&gt;""),1,0)+IF(AND(TPL!I187&lt;&gt;"",TPL!X187&lt;&gt;""),1,0)+IF(AND(TPL!J187&lt;&gt;"",TPL!Y187&lt;&gt;""),1,0)+IF(AND(TPL!K187&lt;&gt;"",TPL!Z187&lt;&gt;""),1,0)+IF(AND(TPL!L187&lt;&gt;"",TPL!AA187&lt;&gt;""),1,0)+IF(AND(TPL!M187&lt;&gt;"",TPL!AB187&lt;&gt;""),1,0)+IF(AND(TPL!N187&lt;&gt;"",TPL!AC187&lt;&gt;""),1,0)+IF(AND(TPL!O187&lt;&gt;"",TPL!AD187&lt;&gt;""),1,0)+IF(AND(TPL!P187&lt;&gt;"",TPL!AE187&lt;&gt;""),1,0)+IF(AND(TPL!Q187&lt;&gt;"",TPL!AF187&lt;&gt;""),1,0)</f>
        <v>0</v>
      </c>
      <c r="H187" s="65">
        <f>COUNTA(TPL!F187:Q187)+COUNTA(TPL!U187:AF187)</f>
        <v>0</v>
      </c>
      <c r="I187" s="51" t="str">
        <f t="shared" ref="I187:I227" si="16">IF(H187/2=G187,"OK","ERROR")</f>
        <v>OK</v>
      </c>
      <c r="L187" s="73">
        <f>Comprehensive!$G$187-Comprehensive!$F$187</f>
        <v>0</v>
      </c>
      <c r="M187" s="73">
        <f>Comprehensive!$J$187-Comprehensive!$I$187</f>
        <v>0</v>
      </c>
      <c r="N187" s="73">
        <f>Comprehensive!$M$187-Comprehensive!$L$187</f>
        <v>0</v>
      </c>
      <c r="O187" s="73">
        <f>Comprehensive!$P$187-Comprehensive!$O$187</f>
        <v>0</v>
      </c>
      <c r="P187" s="73">
        <f>Comprehensive!$S$187-Comprehensive!$R$187</f>
        <v>0</v>
      </c>
      <c r="Q187" s="73">
        <f>Comprehensive!$V$187-Comprehensive!$U$187</f>
        <v>0</v>
      </c>
      <c r="R187" s="73">
        <f>Comprehensive!$Y$187-Comprehensive!$X$187</f>
        <v>0</v>
      </c>
      <c r="S187" s="73">
        <f>Comprehensive!$AB$187-Comprehensive!$AA$187</f>
        <v>0</v>
      </c>
      <c r="T187" s="73">
        <f>Comprehensive!$AE$187-Comprehensive!$AD$187</f>
        <v>0</v>
      </c>
      <c r="U187" s="73">
        <f>Comprehensive!$AH$187-Comprehensive!$AG$187</f>
        <v>0</v>
      </c>
      <c r="V187" s="73">
        <f>Comprehensive!$AK$187-Comprehensive!$AJ$187</f>
        <v>0</v>
      </c>
      <c r="W187" s="73">
        <f>Comprehensive!$AN$187-Comprehensive!$AM$187</f>
        <v>0</v>
      </c>
      <c r="Z187" s="73" t="e">
        <f>Comprehensive!$G$187/Comprehensive!$F$187</f>
        <v>#DIV/0!</v>
      </c>
      <c r="AA187" s="73" t="e">
        <f>Comprehensive!$J$187/Comprehensive!$I$187</f>
        <v>#DIV/0!</v>
      </c>
      <c r="AB187" s="73" t="e">
        <f>Comprehensive!$M$187/Comprehensive!$L$187</f>
        <v>#DIV/0!</v>
      </c>
      <c r="AC187" s="73" t="e">
        <f>Comprehensive!$P$187/Comprehensive!$O$187</f>
        <v>#DIV/0!</v>
      </c>
      <c r="AD187" s="73" t="e">
        <f>Comprehensive!$S$187/Comprehensive!$R$187</f>
        <v>#DIV/0!</v>
      </c>
      <c r="AE187" s="73" t="e">
        <f>Comprehensive!$V$187/Comprehensive!$U$187</f>
        <v>#DIV/0!</v>
      </c>
      <c r="AF187" s="73" t="e">
        <f>Comprehensive!$Y$187/Comprehensive!$X$187</f>
        <v>#DIV/0!</v>
      </c>
      <c r="AG187" s="73" t="e">
        <f>Comprehensive!$AB$187/Comprehensive!$AA$187</f>
        <v>#DIV/0!</v>
      </c>
      <c r="AH187" s="73" t="e">
        <f>Comprehensive!$AE$187/Comprehensive!$AD$187</f>
        <v>#DIV/0!</v>
      </c>
      <c r="AI187" s="73" t="e">
        <f>Comprehensive!$AH$187/Comprehensive!$AG$187</f>
        <v>#DIV/0!</v>
      </c>
      <c r="AJ187" s="73" t="e">
        <f>Comprehensive!$AK$187/Comprehensive!$AJ$187</f>
        <v>#DIV/0!</v>
      </c>
      <c r="AK187" s="73" t="e">
        <f>Comprehensive!$AN$187/Comprehensive!$AM$187</f>
        <v>#DIV/0!</v>
      </c>
    </row>
    <row r="188" spans="1:37" x14ac:dyDescent="0.25">
      <c r="A188" s="59">
        <f>IF(AND(Comprehensive!F188&lt;&gt;"",Comprehensive!G188&lt;&gt;"",Comprehensive!H188&lt;&gt;""),1,0)+IF(AND(Comprehensive!I188&lt;&gt;"",Comprehensive!J188&lt;&gt;"",Comprehensive!K188&lt;&gt;""),1,0)+IF(AND(Comprehensive!L188&lt;&gt;"",Comprehensive!M188&lt;&gt;"",Comprehensive!N188&lt;&gt;""),1,0)+IF(AND(Comprehensive!O188&lt;&gt;"",Comprehensive!P188&lt;&gt;"",Comprehensive!Q188&lt;&gt;""),1,0)+IF(AND(Comprehensive!R188&lt;&gt;"",Comprehensive!S188&lt;&gt;"",Comprehensive!T188&lt;&gt;""),1,0)+IF(AND(Comprehensive!U188&lt;&gt;"",Comprehensive!V188&lt;&gt;"",Comprehensive!W188&lt;&gt;""),1,0)+IF(AND(Comprehensive!X188&lt;&gt;"",Comprehensive!Y188&lt;&gt;"",Comprehensive!Z188&lt;&gt;""),1,0)+IF(AND(Comprehensive!AA188&lt;&gt;"",Comprehensive!AB188&lt;&gt;"",Comprehensive!AC188&lt;&gt;""),1,0)+IF(AND(Comprehensive!AD188&lt;&gt;"",Comprehensive!AE188&lt;&gt;"",Comprehensive!AF188&lt;&gt;""),1,0)+IF(AND(Comprehensive!AG188&lt;&gt;"",Comprehensive!AH188&lt;&gt;"",Comprehensive!AI188&lt;&gt;""),1,0)+IF(AND(Comprehensive!AJ188&lt;&gt;"",Comprehensive!AK188&lt;&gt;"",Comprehensive!AL188&lt;&gt;""),1,0)+IF(AND(Comprehensive!AM188&lt;&gt;"",Comprehensive!AN188&lt;&gt;"",Comprehensive!AO188&lt;&gt;""),1,0)</f>
        <v>0</v>
      </c>
      <c r="B188" s="60">
        <f>COUNTA(Comprehensive!F188:AO188)</f>
        <v>0</v>
      </c>
      <c r="C188" s="61" t="str">
        <f t="shared" si="15"/>
        <v>OK</v>
      </c>
      <c r="G188" s="49">
        <f>IF(AND(TPL!F188&lt;&gt;"",TPL!U188&lt;&gt;""),1,0)+IF(AND(TPL!G188&lt;&gt;"",TPL!V188&lt;&gt;""),1,0)+IF(AND(TPL!H188&lt;&gt;"",TPL!W188&lt;&gt;""),1,0)+IF(AND(TPL!I188&lt;&gt;"",TPL!X188&lt;&gt;""),1,0)+IF(AND(TPL!J188&lt;&gt;"",TPL!Y188&lt;&gt;""),1,0)+IF(AND(TPL!K188&lt;&gt;"",TPL!Z188&lt;&gt;""),1,0)+IF(AND(TPL!L188&lt;&gt;"",TPL!AA188&lt;&gt;""),1,0)+IF(AND(TPL!M188&lt;&gt;"",TPL!AB188&lt;&gt;""),1,0)+IF(AND(TPL!N188&lt;&gt;"",TPL!AC188&lt;&gt;""),1,0)+IF(AND(TPL!O188&lt;&gt;"",TPL!AD188&lt;&gt;""),1,0)+IF(AND(TPL!P188&lt;&gt;"",TPL!AE188&lt;&gt;""),1,0)+IF(AND(TPL!Q188&lt;&gt;"",TPL!AF188&lt;&gt;""),1,0)</f>
        <v>0</v>
      </c>
      <c r="H188" s="65">
        <f>COUNTA(TPL!F188:Q188)+COUNTA(TPL!U188:AF188)</f>
        <v>0</v>
      </c>
      <c r="I188" s="51" t="str">
        <f t="shared" si="16"/>
        <v>OK</v>
      </c>
      <c r="L188" s="73">
        <f>Comprehensive!$G$188-Comprehensive!$F$188</f>
        <v>0</v>
      </c>
      <c r="M188" s="73">
        <f>Comprehensive!$J$188-Comprehensive!$I$188</f>
        <v>0</v>
      </c>
      <c r="N188" s="73">
        <f>Comprehensive!$M$188-Comprehensive!$L$188</f>
        <v>0</v>
      </c>
      <c r="O188" s="73">
        <f>Comprehensive!$P$188-Comprehensive!$O$188</f>
        <v>0</v>
      </c>
      <c r="P188" s="73">
        <f>Comprehensive!$S$188-Comprehensive!$R$188</f>
        <v>0</v>
      </c>
      <c r="Q188" s="73">
        <f>Comprehensive!$V$188-Comprehensive!$U$188</f>
        <v>0</v>
      </c>
      <c r="R188" s="73">
        <f>Comprehensive!$Y$188-Comprehensive!$X$188</f>
        <v>0</v>
      </c>
      <c r="S188" s="73">
        <f>Comprehensive!$AB$188-Comprehensive!$AA$188</f>
        <v>0</v>
      </c>
      <c r="T188" s="73">
        <f>Comprehensive!$AE$188-Comprehensive!$AD$188</f>
        <v>0</v>
      </c>
      <c r="U188" s="73">
        <f>Comprehensive!$AH$188-Comprehensive!$AG$188</f>
        <v>0</v>
      </c>
      <c r="V188" s="73">
        <f>Comprehensive!$AK$188-Comprehensive!$AJ$188</f>
        <v>0</v>
      </c>
      <c r="W188" s="73">
        <f>Comprehensive!$AN$188-Comprehensive!$AM$188</f>
        <v>0</v>
      </c>
      <c r="Z188" s="73" t="e">
        <f>Comprehensive!$G$188/Comprehensive!$F$188</f>
        <v>#DIV/0!</v>
      </c>
      <c r="AA188" s="73" t="e">
        <f>Comprehensive!$J$188/Comprehensive!$I$188</f>
        <v>#DIV/0!</v>
      </c>
      <c r="AB188" s="73" t="e">
        <f>Comprehensive!$M$188/Comprehensive!$L$188</f>
        <v>#DIV/0!</v>
      </c>
      <c r="AC188" s="73" t="e">
        <f>Comprehensive!$P$188/Comprehensive!$O$188</f>
        <v>#DIV/0!</v>
      </c>
      <c r="AD188" s="73" t="e">
        <f>Comprehensive!$S$188/Comprehensive!$R$188</f>
        <v>#DIV/0!</v>
      </c>
      <c r="AE188" s="73" t="e">
        <f>Comprehensive!$V$188/Comprehensive!$U$188</f>
        <v>#DIV/0!</v>
      </c>
      <c r="AF188" s="73" t="e">
        <f>Comprehensive!$Y$188/Comprehensive!$X$188</f>
        <v>#DIV/0!</v>
      </c>
      <c r="AG188" s="73" t="e">
        <f>Comprehensive!$AB$188/Comprehensive!$AA$188</f>
        <v>#DIV/0!</v>
      </c>
      <c r="AH188" s="73" t="e">
        <f>Comprehensive!$AE$188/Comprehensive!$AD$188</f>
        <v>#DIV/0!</v>
      </c>
      <c r="AI188" s="73" t="e">
        <f>Comprehensive!$AH$188/Comprehensive!$AG$188</f>
        <v>#DIV/0!</v>
      </c>
      <c r="AJ188" s="73" t="e">
        <f>Comprehensive!$AK$188/Comprehensive!$AJ$188</f>
        <v>#DIV/0!</v>
      </c>
      <c r="AK188" s="73" t="e">
        <f>Comprehensive!$AN$188/Comprehensive!$AM$188</f>
        <v>#DIV/0!</v>
      </c>
    </row>
    <row r="189" spans="1:37" x14ac:dyDescent="0.25">
      <c r="A189" s="59">
        <f>IF(AND(Comprehensive!F189&lt;&gt;"",Comprehensive!G189&lt;&gt;"",Comprehensive!H189&lt;&gt;""),1,0)+IF(AND(Comprehensive!I189&lt;&gt;"",Comprehensive!J189&lt;&gt;"",Comprehensive!K189&lt;&gt;""),1,0)+IF(AND(Comprehensive!L189&lt;&gt;"",Comprehensive!M189&lt;&gt;"",Comprehensive!N189&lt;&gt;""),1,0)+IF(AND(Comprehensive!O189&lt;&gt;"",Comprehensive!P189&lt;&gt;"",Comprehensive!Q189&lt;&gt;""),1,0)+IF(AND(Comprehensive!R189&lt;&gt;"",Comprehensive!S189&lt;&gt;"",Comprehensive!T189&lt;&gt;""),1,0)+IF(AND(Comprehensive!U189&lt;&gt;"",Comprehensive!V189&lt;&gt;"",Comprehensive!W189&lt;&gt;""),1,0)+IF(AND(Comprehensive!X189&lt;&gt;"",Comprehensive!Y189&lt;&gt;"",Comprehensive!Z189&lt;&gt;""),1,0)+IF(AND(Comprehensive!AA189&lt;&gt;"",Comprehensive!AB189&lt;&gt;"",Comprehensive!AC189&lt;&gt;""),1,0)+IF(AND(Comprehensive!AD189&lt;&gt;"",Comprehensive!AE189&lt;&gt;"",Comprehensive!AF189&lt;&gt;""),1,0)+IF(AND(Comprehensive!AG189&lt;&gt;"",Comprehensive!AH189&lt;&gt;"",Comprehensive!AI189&lt;&gt;""),1,0)+IF(AND(Comprehensive!AJ189&lt;&gt;"",Comprehensive!AK189&lt;&gt;"",Comprehensive!AL189&lt;&gt;""),1,0)+IF(AND(Comprehensive!AM189&lt;&gt;"",Comprehensive!AN189&lt;&gt;"",Comprehensive!AO189&lt;&gt;""),1,0)</f>
        <v>0</v>
      </c>
      <c r="B189" s="60">
        <f>COUNTA(Comprehensive!F189:AO189)</f>
        <v>0</v>
      </c>
      <c r="C189" s="61" t="str">
        <f t="shared" si="15"/>
        <v>OK</v>
      </c>
      <c r="G189" s="49">
        <f>IF(AND(TPL!F189&lt;&gt;"",TPL!U189&lt;&gt;""),1,0)+IF(AND(TPL!G189&lt;&gt;"",TPL!V189&lt;&gt;""),1,0)+IF(AND(TPL!H189&lt;&gt;"",TPL!W189&lt;&gt;""),1,0)+IF(AND(TPL!I189&lt;&gt;"",TPL!X189&lt;&gt;""),1,0)+IF(AND(TPL!J189&lt;&gt;"",TPL!Y189&lt;&gt;""),1,0)+IF(AND(TPL!K189&lt;&gt;"",TPL!Z189&lt;&gt;""),1,0)+IF(AND(TPL!L189&lt;&gt;"",TPL!AA189&lt;&gt;""),1,0)+IF(AND(TPL!M189&lt;&gt;"",TPL!AB189&lt;&gt;""),1,0)+IF(AND(TPL!N189&lt;&gt;"",TPL!AC189&lt;&gt;""),1,0)+IF(AND(TPL!O189&lt;&gt;"",TPL!AD189&lt;&gt;""),1,0)+IF(AND(TPL!P189&lt;&gt;"",TPL!AE189&lt;&gt;""),1,0)+IF(AND(TPL!Q189&lt;&gt;"",TPL!AF189&lt;&gt;""),1,0)</f>
        <v>0</v>
      </c>
      <c r="H189" s="65">
        <f>COUNTA(TPL!F189:Q189)+COUNTA(TPL!U189:AF189)</f>
        <v>0</v>
      </c>
      <c r="I189" s="51" t="str">
        <f t="shared" si="16"/>
        <v>OK</v>
      </c>
      <c r="L189" s="73">
        <f>Comprehensive!$G$189-Comprehensive!$F$189</f>
        <v>0</v>
      </c>
      <c r="M189" s="73">
        <f>Comprehensive!$J$189-Comprehensive!$I$189</f>
        <v>0</v>
      </c>
      <c r="N189" s="73">
        <f>Comprehensive!$M$189-Comprehensive!$L$189</f>
        <v>0</v>
      </c>
      <c r="O189" s="73">
        <f>Comprehensive!$P$189-Comprehensive!$O$189</f>
        <v>0</v>
      </c>
      <c r="P189" s="73">
        <f>Comprehensive!$S$189-Comprehensive!$R$189</f>
        <v>0</v>
      </c>
      <c r="Q189" s="73">
        <f>Comprehensive!$V$189-Comprehensive!$U$189</f>
        <v>0</v>
      </c>
      <c r="R189" s="73">
        <f>Comprehensive!$Y$189-Comprehensive!$X$189</f>
        <v>0</v>
      </c>
      <c r="S189" s="73">
        <f>Comprehensive!$AB$189-Comprehensive!$AA$189</f>
        <v>0</v>
      </c>
      <c r="T189" s="73">
        <f>Comprehensive!$AE$189-Comprehensive!$AD$189</f>
        <v>0</v>
      </c>
      <c r="U189" s="73">
        <f>Comprehensive!$AH$189-Comprehensive!$AG$189</f>
        <v>0</v>
      </c>
      <c r="V189" s="73">
        <f>Comprehensive!$AK$189-Comprehensive!$AJ$189</f>
        <v>0</v>
      </c>
      <c r="W189" s="73">
        <f>Comprehensive!$AN$189-Comprehensive!$AM$189</f>
        <v>0</v>
      </c>
      <c r="Z189" s="73" t="e">
        <f>Comprehensive!$G$189/Comprehensive!$F$189</f>
        <v>#DIV/0!</v>
      </c>
      <c r="AA189" s="73" t="e">
        <f>Comprehensive!$J$189/Comprehensive!$I$189</f>
        <v>#DIV/0!</v>
      </c>
      <c r="AB189" s="73" t="e">
        <f>Comprehensive!$M$189/Comprehensive!$L$189</f>
        <v>#DIV/0!</v>
      </c>
      <c r="AC189" s="73" t="e">
        <f>Comprehensive!$P$189/Comprehensive!$O$189</f>
        <v>#DIV/0!</v>
      </c>
      <c r="AD189" s="73" t="e">
        <f>Comprehensive!$S$189/Comprehensive!$R$189</f>
        <v>#DIV/0!</v>
      </c>
      <c r="AE189" s="73" t="e">
        <f>Comprehensive!$V$189/Comprehensive!$U$189</f>
        <v>#DIV/0!</v>
      </c>
      <c r="AF189" s="73" t="e">
        <f>Comprehensive!$Y$189/Comprehensive!$X$189</f>
        <v>#DIV/0!</v>
      </c>
      <c r="AG189" s="73" t="e">
        <f>Comprehensive!$AB$189/Comprehensive!$AA$189</f>
        <v>#DIV/0!</v>
      </c>
      <c r="AH189" s="73" t="e">
        <f>Comprehensive!$AE$189/Comprehensive!$AD$189</f>
        <v>#DIV/0!</v>
      </c>
      <c r="AI189" s="73" t="e">
        <f>Comprehensive!$AH$189/Comprehensive!$AG$189</f>
        <v>#DIV/0!</v>
      </c>
      <c r="AJ189" s="73" t="e">
        <f>Comprehensive!$AK$189/Comprehensive!$AJ$189</f>
        <v>#DIV/0!</v>
      </c>
      <c r="AK189" s="73" t="e">
        <f>Comprehensive!$AN$189/Comprehensive!$AM$189</f>
        <v>#DIV/0!</v>
      </c>
    </row>
    <row r="190" spans="1:37" x14ac:dyDescent="0.25">
      <c r="A190" s="59">
        <f>IF(AND(Comprehensive!F190&lt;&gt;"",Comprehensive!G190&lt;&gt;"",Comprehensive!H190&lt;&gt;""),1,0)+IF(AND(Comprehensive!I190&lt;&gt;"",Comprehensive!J190&lt;&gt;"",Comprehensive!K190&lt;&gt;""),1,0)+IF(AND(Comprehensive!L190&lt;&gt;"",Comprehensive!M190&lt;&gt;"",Comprehensive!N190&lt;&gt;""),1,0)+IF(AND(Comprehensive!O190&lt;&gt;"",Comprehensive!P190&lt;&gt;"",Comprehensive!Q190&lt;&gt;""),1,0)+IF(AND(Comprehensive!R190&lt;&gt;"",Comprehensive!S190&lt;&gt;"",Comprehensive!T190&lt;&gt;""),1,0)+IF(AND(Comprehensive!U190&lt;&gt;"",Comprehensive!V190&lt;&gt;"",Comprehensive!W190&lt;&gt;""),1,0)+IF(AND(Comprehensive!X190&lt;&gt;"",Comprehensive!Y190&lt;&gt;"",Comprehensive!Z190&lt;&gt;""),1,0)+IF(AND(Comprehensive!AA190&lt;&gt;"",Comprehensive!AB190&lt;&gt;"",Comprehensive!AC190&lt;&gt;""),1,0)+IF(AND(Comprehensive!AD190&lt;&gt;"",Comprehensive!AE190&lt;&gt;"",Comprehensive!AF190&lt;&gt;""),1,0)+IF(AND(Comprehensive!AG190&lt;&gt;"",Comprehensive!AH190&lt;&gt;"",Comprehensive!AI190&lt;&gt;""),1,0)+IF(AND(Comprehensive!AJ190&lt;&gt;"",Comprehensive!AK190&lt;&gt;"",Comprehensive!AL190&lt;&gt;""),1,0)+IF(AND(Comprehensive!AM190&lt;&gt;"",Comprehensive!AN190&lt;&gt;"",Comprehensive!AO190&lt;&gt;""),1,0)</f>
        <v>0</v>
      </c>
      <c r="B190" s="60">
        <f>COUNTA(Comprehensive!F190:AO190)</f>
        <v>0</v>
      </c>
      <c r="C190" s="61" t="str">
        <f t="shared" si="15"/>
        <v>OK</v>
      </c>
      <c r="G190" s="49">
        <f>IF(AND(TPL!F190&lt;&gt;"",TPL!U190&lt;&gt;""),1,0)+IF(AND(TPL!G190&lt;&gt;"",TPL!V190&lt;&gt;""),1,0)+IF(AND(TPL!H190&lt;&gt;"",TPL!W190&lt;&gt;""),1,0)+IF(AND(TPL!I190&lt;&gt;"",TPL!X190&lt;&gt;""),1,0)+IF(AND(TPL!J190&lt;&gt;"",TPL!Y190&lt;&gt;""),1,0)+IF(AND(TPL!K190&lt;&gt;"",TPL!Z190&lt;&gt;""),1,0)+IF(AND(TPL!L190&lt;&gt;"",TPL!AA190&lt;&gt;""),1,0)+IF(AND(TPL!M190&lt;&gt;"",TPL!AB190&lt;&gt;""),1,0)+IF(AND(TPL!N190&lt;&gt;"",TPL!AC190&lt;&gt;""),1,0)+IF(AND(TPL!O190&lt;&gt;"",TPL!AD190&lt;&gt;""),1,0)+IF(AND(TPL!P190&lt;&gt;"",TPL!AE190&lt;&gt;""),1,0)+IF(AND(TPL!Q190&lt;&gt;"",TPL!AF190&lt;&gt;""),1,0)</f>
        <v>0</v>
      </c>
      <c r="H190" s="65">
        <f>COUNTA(TPL!F190:Q190)+COUNTA(TPL!U190:AF190)</f>
        <v>0</v>
      </c>
      <c r="I190" s="51" t="str">
        <f t="shared" si="16"/>
        <v>OK</v>
      </c>
      <c r="L190" s="73">
        <f>Comprehensive!$G$190-Comprehensive!$F$190</f>
        <v>0</v>
      </c>
      <c r="M190" s="73">
        <f>Comprehensive!$J$190-Comprehensive!$I$190</f>
        <v>0</v>
      </c>
      <c r="N190" s="73">
        <f>Comprehensive!$M$190-Comprehensive!$L$190</f>
        <v>0</v>
      </c>
      <c r="O190" s="73">
        <f>Comprehensive!$P$190-Comprehensive!$O$190</f>
        <v>0</v>
      </c>
      <c r="P190" s="73">
        <f>Comprehensive!$S$190-Comprehensive!$R$190</f>
        <v>0</v>
      </c>
      <c r="Q190" s="73">
        <f>Comprehensive!$V$190-Comprehensive!$U$190</f>
        <v>0</v>
      </c>
      <c r="R190" s="73">
        <f>Comprehensive!$Y$190-Comprehensive!$X$190</f>
        <v>0</v>
      </c>
      <c r="S190" s="73">
        <f>Comprehensive!$AB$190-Comprehensive!$AA$190</f>
        <v>0</v>
      </c>
      <c r="T190" s="73">
        <f>Comprehensive!$AE$190-Comprehensive!$AD$190</f>
        <v>0</v>
      </c>
      <c r="U190" s="73">
        <f>Comprehensive!$AH$190-Comprehensive!$AG$190</f>
        <v>0</v>
      </c>
      <c r="V190" s="73">
        <f>Comprehensive!$AK$190-Comprehensive!$AJ$190</f>
        <v>0</v>
      </c>
      <c r="W190" s="73">
        <f>Comprehensive!$AN$190-Comprehensive!$AM$190</f>
        <v>0</v>
      </c>
      <c r="Z190" s="73" t="e">
        <f>Comprehensive!$G$190/Comprehensive!$F$190</f>
        <v>#DIV/0!</v>
      </c>
      <c r="AA190" s="73" t="e">
        <f>Comprehensive!$J$190/Comprehensive!$I$190</f>
        <v>#DIV/0!</v>
      </c>
      <c r="AB190" s="73" t="e">
        <f>Comprehensive!$M$190/Comprehensive!$L$190</f>
        <v>#DIV/0!</v>
      </c>
      <c r="AC190" s="73" t="e">
        <f>Comprehensive!$P$190/Comprehensive!$O$190</f>
        <v>#DIV/0!</v>
      </c>
      <c r="AD190" s="73" t="e">
        <f>Comprehensive!$S$190/Comprehensive!$R$190</f>
        <v>#DIV/0!</v>
      </c>
      <c r="AE190" s="73" t="e">
        <f>Comprehensive!$V$190/Comprehensive!$U$190</f>
        <v>#DIV/0!</v>
      </c>
      <c r="AF190" s="73" t="e">
        <f>Comprehensive!$Y$190/Comprehensive!$X$190</f>
        <v>#DIV/0!</v>
      </c>
      <c r="AG190" s="73" t="e">
        <f>Comprehensive!$AB$190/Comprehensive!$AA$190</f>
        <v>#DIV/0!</v>
      </c>
      <c r="AH190" s="73" t="e">
        <f>Comprehensive!$AE$190/Comprehensive!$AD$190</f>
        <v>#DIV/0!</v>
      </c>
      <c r="AI190" s="73" t="e">
        <f>Comprehensive!$AH$190/Comprehensive!$AG$190</f>
        <v>#DIV/0!</v>
      </c>
      <c r="AJ190" s="73" t="e">
        <f>Comprehensive!$AK$190/Comprehensive!$AJ$190</f>
        <v>#DIV/0!</v>
      </c>
      <c r="AK190" s="73" t="e">
        <f>Comprehensive!$AN$190/Comprehensive!$AM$190</f>
        <v>#DIV/0!</v>
      </c>
    </row>
    <row r="191" spans="1:37" x14ac:dyDescent="0.25">
      <c r="A191" s="59">
        <f>IF(AND(Comprehensive!F191&lt;&gt;"",Comprehensive!G191&lt;&gt;"",Comprehensive!H191&lt;&gt;""),1,0)+IF(AND(Comprehensive!I191&lt;&gt;"",Comprehensive!J191&lt;&gt;"",Comprehensive!K191&lt;&gt;""),1,0)+IF(AND(Comprehensive!L191&lt;&gt;"",Comprehensive!M191&lt;&gt;"",Comprehensive!N191&lt;&gt;""),1,0)+IF(AND(Comprehensive!O191&lt;&gt;"",Comprehensive!P191&lt;&gt;"",Comprehensive!Q191&lt;&gt;""),1,0)+IF(AND(Comprehensive!R191&lt;&gt;"",Comprehensive!S191&lt;&gt;"",Comprehensive!T191&lt;&gt;""),1,0)+IF(AND(Comprehensive!U191&lt;&gt;"",Comprehensive!V191&lt;&gt;"",Comprehensive!W191&lt;&gt;""),1,0)+IF(AND(Comprehensive!X191&lt;&gt;"",Comprehensive!Y191&lt;&gt;"",Comprehensive!Z191&lt;&gt;""),1,0)+IF(AND(Comprehensive!AA191&lt;&gt;"",Comprehensive!AB191&lt;&gt;"",Comprehensive!AC191&lt;&gt;""),1,0)+IF(AND(Comprehensive!AD191&lt;&gt;"",Comprehensive!AE191&lt;&gt;"",Comprehensive!AF191&lt;&gt;""),1,0)+IF(AND(Comprehensive!AG191&lt;&gt;"",Comprehensive!AH191&lt;&gt;"",Comprehensive!AI191&lt;&gt;""),1,0)+IF(AND(Comprehensive!AJ191&lt;&gt;"",Comprehensive!AK191&lt;&gt;"",Comprehensive!AL191&lt;&gt;""),1,0)+IF(AND(Comprehensive!AM191&lt;&gt;"",Comprehensive!AN191&lt;&gt;"",Comprehensive!AO191&lt;&gt;""),1,0)</f>
        <v>0</v>
      </c>
      <c r="B191" s="60">
        <f>COUNTA(Comprehensive!F191:AO191)</f>
        <v>0</v>
      </c>
      <c r="C191" s="61" t="str">
        <f t="shared" si="15"/>
        <v>OK</v>
      </c>
      <c r="G191" s="49">
        <f>IF(AND(TPL!F191&lt;&gt;"",TPL!U191&lt;&gt;""),1,0)+IF(AND(TPL!G191&lt;&gt;"",TPL!V191&lt;&gt;""),1,0)+IF(AND(TPL!H191&lt;&gt;"",TPL!W191&lt;&gt;""),1,0)+IF(AND(TPL!I191&lt;&gt;"",TPL!X191&lt;&gt;""),1,0)+IF(AND(TPL!J191&lt;&gt;"",TPL!Y191&lt;&gt;""),1,0)+IF(AND(TPL!K191&lt;&gt;"",TPL!Z191&lt;&gt;""),1,0)+IF(AND(TPL!L191&lt;&gt;"",TPL!AA191&lt;&gt;""),1,0)+IF(AND(TPL!M191&lt;&gt;"",TPL!AB191&lt;&gt;""),1,0)+IF(AND(TPL!N191&lt;&gt;"",TPL!AC191&lt;&gt;""),1,0)+IF(AND(TPL!O191&lt;&gt;"",TPL!AD191&lt;&gt;""),1,0)+IF(AND(TPL!P191&lt;&gt;"",TPL!AE191&lt;&gt;""),1,0)+IF(AND(TPL!Q191&lt;&gt;"",TPL!AF191&lt;&gt;""),1,0)</f>
        <v>0</v>
      </c>
      <c r="H191" s="65">
        <f>COUNTA(TPL!F191:Q191)+COUNTA(TPL!U191:AF191)</f>
        <v>0</v>
      </c>
      <c r="I191" s="51" t="str">
        <f t="shared" si="16"/>
        <v>OK</v>
      </c>
      <c r="L191" s="73">
        <f>Comprehensive!$G$191-Comprehensive!$F$191</f>
        <v>0</v>
      </c>
      <c r="M191" s="73">
        <f>Comprehensive!$J$191-Comprehensive!$I$191</f>
        <v>0</v>
      </c>
      <c r="N191" s="73">
        <f>Comprehensive!$M$191-Comprehensive!$L$191</f>
        <v>0</v>
      </c>
      <c r="O191" s="73">
        <f>Comprehensive!$P$191-Comprehensive!$O$191</f>
        <v>0</v>
      </c>
      <c r="P191" s="73">
        <f>Comprehensive!$S$191-Comprehensive!$R$191</f>
        <v>0</v>
      </c>
      <c r="Q191" s="73">
        <f>Comprehensive!$V$191-Comprehensive!$U$191</f>
        <v>0</v>
      </c>
      <c r="R191" s="73">
        <f>Comprehensive!$Y$191-Comprehensive!$X$191</f>
        <v>0</v>
      </c>
      <c r="S191" s="73">
        <f>Comprehensive!$AB$191-Comprehensive!$AA$191</f>
        <v>0</v>
      </c>
      <c r="T191" s="73">
        <f>Comprehensive!$AE$191-Comprehensive!$AD$191</f>
        <v>0</v>
      </c>
      <c r="U191" s="73">
        <f>Comprehensive!$AH$191-Comprehensive!$AG$191</f>
        <v>0</v>
      </c>
      <c r="V191" s="73">
        <f>Comprehensive!$AK$191-Comprehensive!$AJ$191</f>
        <v>0</v>
      </c>
      <c r="W191" s="73">
        <f>Comprehensive!$AN$191-Comprehensive!$AM$191</f>
        <v>0</v>
      </c>
      <c r="Z191" s="73" t="e">
        <f>Comprehensive!$G$191/Comprehensive!$F$191</f>
        <v>#DIV/0!</v>
      </c>
      <c r="AA191" s="73" t="e">
        <f>Comprehensive!$J$191/Comprehensive!$I$191</f>
        <v>#DIV/0!</v>
      </c>
      <c r="AB191" s="73" t="e">
        <f>Comprehensive!$M$191/Comprehensive!$L$191</f>
        <v>#DIV/0!</v>
      </c>
      <c r="AC191" s="73" t="e">
        <f>Comprehensive!$P$191/Comprehensive!$O$191</f>
        <v>#DIV/0!</v>
      </c>
      <c r="AD191" s="73" t="e">
        <f>Comprehensive!$S$191/Comprehensive!$R$191</f>
        <v>#DIV/0!</v>
      </c>
      <c r="AE191" s="73" t="e">
        <f>Comprehensive!$V$191/Comprehensive!$U$191</f>
        <v>#DIV/0!</v>
      </c>
      <c r="AF191" s="73" t="e">
        <f>Comprehensive!$Y$191/Comprehensive!$X$191</f>
        <v>#DIV/0!</v>
      </c>
      <c r="AG191" s="73" t="e">
        <f>Comprehensive!$AB$191/Comprehensive!$AA$191</f>
        <v>#DIV/0!</v>
      </c>
      <c r="AH191" s="73" t="e">
        <f>Comprehensive!$AE$191/Comprehensive!$AD$191</f>
        <v>#DIV/0!</v>
      </c>
      <c r="AI191" s="73" t="e">
        <f>Comprehensive!$AH$191/Comprehensive!$AG$191</f>
        <v>#DIV/0!</v>
      </c>
      <c r="AJ191" s="73" t="e">
        <f>Comprehensive!$AK$191/Comprehensive!$AJ$191</f>
        <v>#DIV/0!</v>
      </c>
      <c r="AK191" s="73" t="e">
        <f>Comprehensive!$AN$191/Comprehensive!$AM$191</f>
        <v>#DIV/0!</v>
      </c>
    </row>
    <row r="192" spans="1:37" x14ac:dyDescent="0.25">
      <c r="A192" s="59">
        <f>IF(AND(Comprehensive!F192&lt;&gt;"",Comprehensive!G192&lt;&gt;"",Comprehensive!H192&lt;&gt;""),1,0)+IF(AND(Comprehensive!I192&lt;&gt;"",Comprehensive!J192&lt;&gt;"",Comprehensive!K192&lt;&gt;""),1,0)+IF(AND(Comprehensive!L192&lt;&gt;"",Comprehensive!M192&lt;&gt;"",Comprehensive!N192&lt;&gt;""),1,0)+IF(AND(Comprehensive!O192&lt;&gt;"",Comprehensive!P192&lt;&gt;"",Comprehensive!Q192&lt;&gt;""),1,0)+IF(AND(Comprehensive!R192&lt;&gt;"",Comprehensive!S192&lt;&gt;"",Comprehensive!T192&lt;&gt;""),1,0)+IF(AND(Comprehensive!U192&lt;&gt;"",Comprehensive!V192&lt;&gt;"",Comprehensive!W192&lt;&gt;""),1,0)+IF(AND(Comprehensive!X192&lt;&gt;"",Comprehensive!Y192&lt;&gt;"",Comprehensive!Z192&lt;&gt;""),1,0)+IF(AND(Comprehensive!AA192&lt;&gt;"",Comprehensive!AB192&lt;&gt;"",Comprehensive!AC192&lt;&gt;""),1,0)+IF(AND(Comprehensive!AD192&lt;&gt;"",Comprehensive!AE192&lt;&gt;"",Comprehensive!AF192&lt;&gt;""),1,0)+IF(AND(Comprehensive!AG192&lt;&gt;"",Comprehensive!AH192&lt;&gt;"",Comprehensive!AI192&lt;&gt;""),1,0)+IF(AND(Comprehensive!AJ192&lt;&gt;"",Comprehensive!AK192&lt;&gt;"",Comprehensive!AL192&lt;&gt;""),1,0)+IF(AND(Comprehensive!AM192&lt;&gt;"",Comprehensive!AN192&lt;&gt;"",Comprehensive!AO192&lt;&gt;""),1,0)</f>
        <v>0</v>
      </c>
      <c r="B192" s="60">
        <f>COUNTA(Comprehensive!F192:AO192)</f>
        <v>0</v>
      </c>
      <c r="C192" s="61" t="str">
        <f t="shared" si="15"/>
        <v>OK</v>
      </c>
      <c r="G192" s="49">
        <f>IF(AND(TPL!F192&lt;&gt;"",TPL!U192&lt;&gt;""),1,0)+IF(AND(TPL!G192&lt;&gt;"",TPL!V192&lt;&gt;""),1,0)+IF(AND(TPL!H192&lt;&gt;"",TPL!W192&lt;&gt;""),1,0)+IF(AND(TPL!I192&lt;&gt;"",TPL!X192&lt;&gt;""),1,0)+IF(AND(TPL!J192&lt;&gt;"",TPL!Y192&lt;&gt;""),1,0)+IF(AND(TPL!K192&lt;&gt;"",TPL!Z192&lt;&gt;""),1,0)+IF(AND(TPL!L192&lt;&gt;"",TPL!AA192&lt;&gt;""),1,0)+IF(AND(TPL!M192&lt;&gt;"",TPL!AB192&lt;&gt;""),1,0)+IF(AND(TPL!N192&lt;&gt;"",TPL!AC192&lt;&gt;""),1,0)+IF(AND(TPL!O192&lt;&gt;"",TPL!AD192&lt;&gt;""),1,0)+IF(AND(TPL!P192&lt;&gt;"",TPL!AE192&lt;&gt;""),1,0)+IF(AND(TPL!Q192&lt;&gt;"",TPL!AF192&lt;&gt;""),1,0)</f>
        <v>0</v>
      </c>
      <c r="H192" s="65">
        <f>COUNTA(TPL!F192:Q192)+COUNTA(TPL!U192:AF192)</f>
        <v>0</v>
      </c>
      <c r="I192" s="51" t="str">
        <f t="shared" si="16"/>
        <v>OK</v>
      </c>
      <c r="L192" s="73">
        <f>Comprehensive!$G$192-Comprehensive!$F$192</f>
        <v>0</v>
      </c>
      <c r="M192" s="73">
        <f>Comprehensive!$J$192-Comprehensive!$I$192</f>
        <v>0</v>
      </c>
      <c r="N192" s="73">
        <f>Comprehensive!$M$192-Comprehensive!$L$192</f>
        <v>0</v>
      </c>
      <c r="O192" s="73">
        <f>Comprehensive!$P$192-Comprehensive!$O$192</f>
        <v>0</v>
      </c>
      <c r="P192" s="73">
        <f>Comprehensive!$S$192-Comprehensive!$R$192</f>
        <v>0</v>
      </c>
      <c r="Q192" s="73">
        <f>Comprehensive!$V$192-Comprehensive!$U$192</f>
        <v>0</v>
      </c>
      <c r="R192" s="73">
        <f>Comprehensive!$Y$192-Comprehensive!$X$192</f>
        <v>0</v>
      </c>
      <c r="S192" s="73">
        <f>Comprehensive!$AB$192-Comprehensive!$AA$192</f>
        <v>0</v>
      </c>
      <c r="T192" s="73">
        <f>Comprehensive!$AE$192-Comprehensive!$AD$192</f>
        <v>0</v>
      </c>
      <c r="U192" s="73">
        <f>Comprehensive!$AH$192-Comprehensive!$AG$192</f>
        <v>0</v>
      </c>
      <c r="V192" s="73">
        <f>Comprehensive!$AK$192-Comprehensive!$AJ$192</f>
        <v>0</v>
      </c>
      <c r="W192" s="73">
        <f>Comprehensive!$AN$192-Comprehensive!$AM$192</f>
        <v>0</v>
      </c>
      <c r="Z192" s="73" t="e">
        <f>Comprehensive!$G$192/Comprehensive!$F$192</f>
        <v>#DIV/0!</v>
      </c>
      <c r="AA192" s="73" t="e">
        <f>Comprehensive!$J$192/Comprehensive!$I$192</f>
        <v>#DIV/0!</v>
      </c>
      <c r="AB192" s="73" t="e">
        <f>Comprehensive!$M$192/Comprehensive!$L$192</f>
        <v>#DIV/0!</v>
      </c>
      <c r="AC192" s="73" t="e">
        <f>Comprehensive!$P$192/Comprehensive!$O$192</f>
        <v>#DIV/0!</v>
      </c>
      <c r="AD192" s="73" t="e">
        <f>Comprehensive!$S$192/Comprehensive!$R$192</f>
        <v>#DIV/0!</v>
      </c>
      <c r="AE192" s="73" t="e">
        <f>Comprehensive!$V$192/Comprehensive!$U$192</f>
        <v>#DIV/0!</v>
      </c>
      <c r="AF192" s="73" t="e">
        <f>Comprehensive!$Y$192/Comprehensive!$X$192</f>
        <v>#DIV/0!</v>
      </c>
      <c r="AG192" s="73" t="e">
        <f>Comprehensive!$AB$192/Comprehensive!$AA$192</f>
        <v>#DIV/0!</v>
      </c>
      <c r="AH192" s="73" t="e">
        <f>Comprehensive!$AE$192/Comprehensive!$AD$192</f>
        <v>#DIV/0!</v>
      </c>
      <c r="AI192" s="73" t="e">
        <f>Comprehensive!$AH$192/Comprehensive!$AG$192</f>
        <v>#DIV/0!</v>
      </c>
      <c r="AJ192" s="73" t="e">
        <f>Comprehensive!$AK$192/Comprehensive!$AJ$192</f>
        <v>#DIV/0!</v>
      </c>
      <c r="AK192" s="73" t="e">
        <f>Comprehensive!$AN$192/Comprehensive!$AM$192</f>
        <v>#DIV/0!</v>
      </c>
    </row>
    <row r="193" spans="1:37" x14ac:dyDescent="0.25">
      <c r="A193" s="59">
        <f>IF(AND(Comprehensive!F193&lt;&gt;"",Comprehensive!G193&lt;&gt;"",Comprehensive!H193&lt;&gt;""),1,0)+IF(AND(Comprehensive!I193&lt;&gt;"",Comprehensive!J193&lt;&gt;"",Comprehensive!K193&lt;&gt;""),1,0)+IF(AND(Comprehensive!L193&lt;&gt;"",Comprehensive!M193&lt;&gt;"",Comprehensive!N193&lt;&gt;""),1,0)+IF(AND(Comprehensive!O193&lt;&gt;"",Comprehensive!P193&lt;&gt;"",Comprehensive!Q193&lt;&gt;""),1,0)+IF(AND(Comprehensive!R193&lt;&gt;"",Comprehensive!S193&lt;&gt;"",Comprehensive!T193&lt;&gt;""),1,0)+IF(AND(Comprehensive!U193&lt;&gt;"",Comprehensive!V193&lt;&gt;"",Comprehensive!W193&lt;&gt;""),1,0)+IF(AND(Comprehensive!X193&lt;&gt;"",Comprehensive!Y193&lt;&gt;"",Comprehensive!Z193&lt;&gt;""),1,0)+IF(AND(Comprehensive!AA193&lt;&gt;"",Comprehensive!AB193&lt;&gt;"",Comprehensive!AC193&lt;&gt;""),1,0)+IF(AND(Comprehensive!AD193&lt;&gt;"",Comprehensive!AE193&lt;&gt;"",Comprehensive!AF193&lt;&gt;""),1,0)+IF(AND(Comprehensive!AG193&lt;&gt;"",Comprehensive!AH193&lt;&gt;"",Comprehensive!AI193&lt;&gt;""),1,0)+IF(AND(Comprehensive!AJ193&lt;&gt;"",Comprehensive!AK193&lt;&gt;"",Comprehensive!AL193&lt;&gt;""),1,0)+IF(AND(Comprehensive!AM193&lt;&gt;"",Comprehensive!AN193&lt;&gt;"",Comprehensive!AO193&lt;&gt;""),1,0)</f>
        <v>0</v>
      </c>
      <c r="B193" s="60">
        <f>COUNTA(Comprehensive!F193:AO193)</f>
        <v>0</v>
      </c>
      <c r="C193" s="61" t="str">
        <f t="shared" si="15"/>
        <v>OK</v>
      </c>
      <c r="G193" s="49">
        <f>IF(AND(TPL!F193&lt;&gt;"",TPL!U193&lt;&gt;""),1,0)+IF(AND(TPL!G193&lt;&gt;"",TPL!V193&lt;&gt;""),1,0)+IF(AND(TPL!H193&lt;&gt;"",TPL!W193&lt;&gt;""),1,0)+IF(AND(TPL!I193&lt;&gt;"",TPL!X193&lt;&gt;""),1,0)+IF(AND(TPL!J193&lt;&gt;"",TPL!Y193&lt;&gt;""),1,0)+IF(AND(TPL!K193&lt;&gt;"",TPL!Z193&lt;&gt;""),1,0)+IF(AND(TPL!L193&lt;&gt;"",TPL!AA193&lt;&gt;""),1,0)+IF(AND(TPL!M193&lt;&gt;"",TPL!AB193&lt;&gt;""),1,0)+IF(AND(TPL!N193&lt;&gt;"",TPL!AC193&lt;&gt;""),1,0)+IF(AND(TPL!O193&lt;&gt;"",TPL!AD193&lt;&gt;""),1,0)+IF(AND(TPL!P193&lt;&gt;"",TPL!AE193&lt;&gt;""),1,0)+IF(AND(TPL!Q193&lt;&gt;"",TPL!AF193&lt;&gt;""),1,0)</f>
        <v>0</v>
      </c>
      <c r="H193" s="65">
        <f>COUNTA(TPL!F193:Q193)+COUNTA(TPL!U193:AF193)</f>
        <v>0</v>
      </c>
      <c r="I193" s="51" t="str">
        <f t="shared" si="16"/>
        <v>OK</v>
      </c>
      <c r="L193" s="73">
        <f>Comprehensive!$G$193-Comprehensive!$F$193</f>
        <v>0</v>
      </c>
      <c r="M193" s="73">
        <f>Comprehensive!$J$193-Comprehensive!$I$193</f>
        <v>0</v>
      </c>
      <c r="N193" s="73">
        <f>Comprehensive!$M$193-Comprehensive!$L$193</f>
        <v>0</v>
      </c>
      <c r="O193" s="73">
        <f>Comprehensive!$P$193-Comprehensive!$O$193</f>
        <v>0</v>
      </c>
      <c r="P193" s="73">
        <f>Comprehensive!$S$193-Comprehensive!$R$193</f>
        <v>0</v>
      </c>
      <c r="Q193" s="73">
        <f>Comprehensive!$V$193-Comprehensive!$U$193</f>
        <v>0</v>
      </c>
      <c r="R193" s="73">
        <f>Comprehensive!$Y$193-Comprehensive!$X$193</f>
        <v>0</v>
      </c>
      <c r="S193" s="73">
        <f>Comprehensive!$AB$193-Comprehensive!$AA$193</f>
        <v>0</v>
      </c>
      <c r="T193" s="73">
        <f>Comprehensive!$AE$193-Comprehensive!$AD$193</f>
        <v>0</v>
      </c>
      <c r="U193" s="73">
        <f>Comprehensive!$AH$193-Comprehensive!$AG$193</f>
        <v>0</v>
      </c>
      <c r="V193" s="73">
        <f>Comprehensive!$AK$193-Comprehensive!$AJ$193</f>
        <v>0</v>
      </c>
      <c r="W193" s="73">
        <f>Comprehensive!$AN$193-Comprehensive!$AM$193</f>
        <v>0</v>
      </c>
      <c r="Z193" s="73" t="e">
        <f>Comprehensive!$G$193/Comprehensive!$F$193</f>
        <v>#DIV/0!</v>
      </c>
      <c r="AA193" s="73" t="e">
        <f>Comprehensive!$J$193/Comprehensive!$I$193</f>
        <v>#DIV/0!</v>
      </c>
      <c r="AB193" s="73" t="e">
        <f>Comprehensive!$M$193/Comprehensive!$L$193</f>
        <v>#DIV/0!</v>
      </c>
      <c r="AC193" s="73" t="e">
        <f>Comprehensive!$P$193/Comprehensive!$O$193</f>
        <v>#DIV/0!</v>
      </c>
      <c r="AD193" s="73" t="e">
        <f>Comprehensive!$S$193/Comprehensive!$R$193</f>
        <v>#DIV/0!</v>
      </c>
      <c r="AE193" s="73" t="e">
        <f>Comprehensive!$V$193/Comprehensive!$U$193</f>
        <v>#DIV/0!</v>
      </c>
      <c r="AF193" s="73" t="e">
        <f>Comprehensive!$Y$193/Comprehensive!$X$193</f>
        <v>#DIV/0!</v>
      </c>
      <c r="AG193" s="73" t="e">
        <f>Comprehensive!$AB$193/Comprehensive!$AA$193</f>
        <v>#DIV/0!</v>
      </c>
      <c r="AH193" s="73" t="e">
        <f>Comprehensive!$AE$193/Comprehensive!$AD$193</f>
        <v>#DIV/0!</v>
      </c>
      <c r="AI193" s="73" t="e">
        <f>Comprehensive!$AH$193/Comprehensive!$AG$193</f>
        <v>#DIV/0!</v>
      </c>
      <c r="AJ193" s="73" t="e">
        <f>Comprehensive!$AK$193/Comprehensive!$AJ$193</f>
        <v>#DIV/0!</v>
      </c>
      <c r="AK193" s="73" t="e">
        <f>Comprehensive!$AN$193/Comprehensive!$AM$193</f>
        <v>#DIV/0!</v>
      </c>
    </row>
    <row r="194" spans="1:37" x14ac:dyDescent="0.25">
      <c r="A194" s="59">
        <f>IF(AND(Comprehensive!F194&lt;&gt;"",Comprehensive!G194&lt;&gt;"",Comprehensive!H194&lt;&gt;""),1,0)+IF(AND(Comprehensive!I194&lt;&gt;"",Comprehensive!J194&lt;&gt;"",Comprehensive!K194&lt;&gt;""),1,0)+IF(AND(Comprehensive!L194&lt;&gt;"",Comprehensive!M194&lt;&gt;"",Comprehensive!N194&lt;&gt;""),1,0)+IF(AND(Comprehensive!O194&lt;&gt;"",Comprehensive!P194&lt;&gt;"",Comprehensive!Q194&lt;&gt;""),1,0)+IF(AND(Comprehensive!R194&lt;&gt;"",Comprehensive!S194&lt;&gt;"",Comprehensive!T194&lt;&gt;""),1,0)+IF(AND(Comprehensive!U194&lt;&gt;"",Comprehensive!V194&lt;&gt;"",Comprehensive!W194&lt;&gt;""),1,0)+IF(AND(Comprehensive!X194&lt;&gt;"",Comprehensive!Y194&lt;&gt;"",Comprehensive!Z194&lt;&gt;""),1,0)+IF(AND(Comprehensive!AA194&lt;&gt;"",Comprehensive!AB194&lt;&gt;"",Comprehensive!AC194&lt;&gt;""),1,0)+IF(AND(Comprehensive!AD194&lt;&gt;"",Comprehensive!AE194&lt;&gt;"",Comprehensive!AF194&lt;&gt;""),1,0)+IF(AND(Comprehensive!AG194&lt;&gt;"",Comprehensive!AH194&lt;&gt;"",Comprehensive!AI194&lt;&gt;""),1,0)+IF(AND(Comprehensive!AJ194&lt;&gt;"",Comprehensive!AK194&lt;&gt;"",Comprehensive!AL194&lt;&gt;""),1,0)+IF(AND(Comprehensive!AM194&lt;&gt;"",Comprehensive!AN194&lt;&gt;"",Comprehensive!AO194&lt;&gt;""),1,0)</f>
        <v>0</v>
      </c>
      <c r="B194" s="60">
        <f>COUNTA(Comprehensive!F194:AO194)</f>
        <v>0</v>
      </c>
      <c r="C194" s="61" t="str">
        <f t="shared" si="15"/>
        <v>OK</v>
      </c>
      <c r="G194" s="49">
        <f>IF(AND(TPL!F194&lt;&gt;"",TPL!U194&lt;&gt;""),1,0)+IF(AND(TPL!G194&lt;&gt;"",TPL!V194&lt;&gt;""),1,0)+IF(AND(TPL!H194&lt;&gt;"",TPL!W194&lt;&gt;""),1,0)+IF(AND(TPL!I194&lt;&gt;"",TPL!X194&lt;&gt;""),1,0)+IF(AND(TPL!J194&lt;&gt;"",TPL!Y194&lt;&gt;""),1,0)+IF(AND(TPL!K194&lt;&gt;"",TPL!Z194&lt;&gt;""),1,0)+IF(AND(TPL!L194&lt;&gt;"",TPL!AA194&lt;&gt;""),1,0)+IF(AND(TPL!M194&lt;&gt;"",TPL!AB194&lt;&gt;""),1,0)+IF(AND(TPL!N194&lt;&gt;"",TPL!AC194&lt;&gt;""),1,0)+IF(AND(TPL!O194&lt;&gt;"",TPL!AD194&lt;&gt;""),1,0)+IF(AND(TPL!P194&lt;&gt;"",TPL!AE194&lt;&gt;""),1,0)+IF(AND(TPL!Q194&lt;&gt;"",TPL!AF194&lt;&gt;""),1,0)</f>
        <v>0</v>
      </c>
      <c r="H194" s="65">
        <f>COUNTA(TPL!F194:Q194)+COUNTA(TPL!U194:AF194)</f>
        <v>0</v>
      </c>
      <c r="I194" s="51" t="str">
        <f t="shared" si="16"/>
        <v>OK</v>
      </c>
      <c r="L194" s="73">
        <f>Comprehensive!$G$194-Comprehensive!$F$194</f>
        <v>0</v>
      </c>
      <c r="M194" s="73">
        <f>Comprehensive!$J$194-Comprehensive!$I$194</f>
        <v>0</v>
      </c>
      <c r="N194" s="73">
        <f>Comprehensive!$M$194-Comprehensive!$L$194</f>
        <v>0</v>
      </c>
      <c r="O194" s="73">
        <f>Comprehensive!$P$194-Comprehensive!$O$194</f>
        <v>0</v>
      </c>
      <c r="P194" s="73">
        <f>Comprehensive!$S$194-Comprehensive!$R$194</f>
        <v>0</v>
      </c>
      <c r="Q194" s="73">
        <f>Comprehensive!$V$194-Comprehensive!$U$194</f>
        <v>0</v>
      </c>
      <c r="R194" s="73">
        <f>Comprehensive!$Y$194-Comprehensive!$X$194</f>
        <v>0</v>
      </c>
      <c r="S194" s="73">
        <f>Comprehensive!$AB$194-Comprehensive!$AA$194</f>
        <v>0</v>
      </c>
      <c r="T194" s="73">
        <f>Comprehensive!$AE$194-Comprehensive!$AD$194</f>
        <v>0</v>
      </c>
      <c r="U194" s="73">
        <f>Comprehensive!$AH$194-Comprehensive!$AG$194</f>
        <v>0</v>
      </c>
      <c r="V194" s="73">
        <f>Comprehensive!$AK$194-Comprehensive!$AJ$194</f>
        <v>0</v>
      </c>
      <c r="W194" s="73">
        <f>Comprehensive!$AN$194-Comprehensive!$AM$194</f>
        <v>0</v>
      </c>
      <c r="Z194" s="73" t="e">
        <f>Comprehensive!$G$194/Comprehensive!$F$194</f>
        <v>#DIV/0!</v>
      </c>
      <c r="AA194" s="73" t="e">
        <f>Comprehensive!$J$194/Comprehensive!$I$194</f>
        <v>#DIV/0!</v>
      </c>
      <c r="AB194" s="73" t="e">
        <f>Comprehensive!$M$194/Comprehensive!$L$194</f>
        <v>#DIV/0!</v>
      </c>
      <c r="AC194" s="73" t="e">
        <f>Comprehensive!$P$194/Comprehensive!$O$194</f>
        <v>#DIV/0!</v>
      </c>
      <c r="AD194" s="73" t="e">
        <f>Comprehensive!$S$194/Comprehensive!$R$194</f>
        <v>#DIV/0!</v>
      </c>
      <c r="AE194" s="73" t="e">
        <f>Comprehensive!$V$194/Comprehensive!$U$194</f>
        <v>#DIV/0!</v>
      </c>
      <c r="AF194" s="73" t="e">
        <f>Comprehensive!$Y$194/Comprehensive!$X$194</f>
        <v>#DIV/0!</v>
      </c>
      <c r="AG194" s="73" t="e">
        <f>Comprehensive!$AB$194/Comprehensive!$AA$194</f>
        <v>#DIV/0!</v>
      </c>
      <c r="AH194" s="73" t="e">
        <f>Comprehensive!$AE$194/Comprehensive!$AD$194</f>
        <v>#DIV/0!</v>
      </c>
      <c r="AI194" s="73" t="e">
        <f>Comprehensive!$AH$194/Comprehensive!$AG$194</f>
        <v>#DIV/0!</v>
      </c>
      <c r="AJ194" s="73" t="e">
        <f>Comprehensive!$AK$194/Comprehensive!$AJ$194</f>
        <v>#DIV/0!</v>
      </c>
      <c r="AK194" s="73" t="e">
        <f>Comprehensive!$AN$194/Comprehensive!$AM$194</f>
        <v>#DIV/0!</v>
      </c>
    </row>
    <row r="195" spans="1:37" x14ac:dyDescent="0.25">
      <c r="A195" s="59">
        <f>IF(AND(Comprehensive!F195&lt;&gt;"",Comprehensive!G195&lt;&gt;"",Comprehensive!H195&lt;&gt;""),1,0)+IF(AND(Comprehensive!I195&lt;&gt;"",Comprehensive!J195&lt;&gt;"",Comprehensive!K195&lt;&gt;""),1,0)+IF(AND(Comprehensive!L195&lt;&gt;"",Comprehensive!M195&lt;&gt;"",Comprehensive!N195&lt;&gt;""),1,0)+IF(AND(Comprehensive!O195&lt;&gt;"",Comprehensive!P195&lt;&gt;"",Comprehensive!Q195&lt;&gt;""),1,0)+IF(AND(Comprehensive!R195&lt;&gt;"",Comprehensive!S195&lt;&gt;"",Comprehensive!T195&lt;&gt;""),1,0)+IF(AND(Comprehensive!U195&lt;&gt;"",Comprehensive!V195&lt;&gt;"",Comprehensive!W195&lt;&gt;""),1,0)+IF(AND(Comprehensive!X195&lt;&gt;"",Comprehensive!Y195&lt;&gt;"",Comprehensive!Z195&lt;&gt;""),1,0)+IF(AND(Comprehensive!AA195&lt;&gt;"",Comprehensive!AB195&lt;&gt;"",Comprehensive!AC195&lt;&gt;""),1,0)+IF(AND(Comprehensive!AD195&lt;&gt;"",Comprehensive!AE195&lt;&gt;"",Comprehensive!AF195&lt;&gt;""),1,0)+IF(AND(Comprehensive!AG195&lt;&gt;"",Comprehensive!AH195&lt;&gt;"",Comprehensive!AI195&lt;&gt;""),1,0)+IF(AND(Comprehensive!AJ195&lt;&gt;"",Comprehensive!AK195&lt;&gt;"",Comprehensive!AL195&lt;&gt;""),1,0)+IF(AND(Comprehensive!AM195&lt;&gt;"",Comprehensive!AN195&lt;&gt;"",Comprehensive!AO195&lt;&gt;""),1,0)</f>
        <v>0</v>
      </c>
      <c r="B195" s="60">
        <f>COUNTA(Comprehensive!F195:AO195)</f>
        <v>0</v>
      </c>
      <c r="C195" s="61" t="str">
        <f t="shared" si="15"/>
        <v>OK</v>
      </c>
      <c r="G195" s="49">
        <f>IF(AND(TPL!F195&lt;&gt;"",TPL!U195&lt;&gt;""),1,0)+IF(AND(TPL!G195&lt;&gt;"",TPL!V195&lt;&gt;""),1,0)+IF(AND(TPL!H195&lt;&gt;"",TPL!W195&lt;&gt;""),1,0)+IF(AND(TPL!I195&lt;&gt;"",TPL!X195&lt;&gt;""),1,0)+IF(AND(TPL!J195&lt;&gt;"",TPL!Y195&lt;&gt;""),1,0)+IF(AND(TPL!K195&lt;&gt;"",TPL!Z195&lt;&gt;""),1,0)+IF(AND(TPL!L195&lt;&gt;"",TPL!AA195&lt;&gt;""),1,0)+IF(AND(TPL!M195&lt;&gt;"",TPL!AB195&lt;&gt;""),1,0)+IF(AND(TPL!N195&lt;&gt;"",TPL!AC195&lt;&gt;""),1,0)+IF(AND(TPL!O195&lt;&gt;"",TPL!AD195&lt;&gt;""),1,0)+IF(AND(TPL!P195&lt;&gt;"",TPL!AE195&lt;&gt;""),1,0)+IF(AND(TPL!Q195&lt;&gt;"",TPL!AF195&lt;&gt;""),1,0)</f>
        <v>0</v>
      </c>
      <c r="H195" s="65">
        <f>COUNTA(TPL!F195:Q195)+COUNTA(TPL!U195:AF195)</f>
        <v>0</v>
      </c>
      <c r="I195" s="51" t="str">
        <f t="shared" si="16"/>
        <v>OK</v>
      </c>
      <c r="L195" s="73">
        <f>Comprehensive!$G$195-Comprehensive!$F$195</f>
        <v>0</v>
      </c>
      <c r="M195" s="73">
        <f>Comprehensive!$J$195-Comprehensive!$I$195</f>
        <v>0</v>
      </c>
      <c r="N195" s="73">
        <f>Comprehensive!$M$195-Comprehensive!$L$195</f>
        <v>0</v>
      </c>
      <c r="O195" s="73">
        <f>Comprehensive!$P$195-Comprehensive!$O$195</f>
        <v>0</v>
      </c>
      <c r="P195" s="73">
        <f>Comprehensive!$S$195-Comprehensive!$R$195</f>
        <v>0</v>
      </c>
      <c r="Q195" s="73">
        <f>Comprehensive!$V$195-Comprehensive!$U$195</f>
        <v>0</v>
      </c>
      <c r="R195" s="73">
        <f>Comprehensive!$Y$195-Comprehensive!$X$195</f>
        <v>0</v>
      </c>
      <c r="S195" s="73">
        <f>Comprehensive!$AB$195-Comprehensive!$AA$195</f>
        <v>0</v>
      </c>
      <c r="T195" s="73">
        <f>Comprehensive!$AE$195-Comprehensive!$AD$195</f>
        <v>0</v>
      </c>
      <c r="U195" s="73">
        <f>Comprehensive!$AH$195-Comprehensive!$AG$195</f>
        <v>0</v>
      </c>
      <c r="V195" s="73">
        <f>Comprehensive!$AK$195-Comprehensive!$AJ$195</f>
        <v>0</v>
      </c>
      <c r="W195" s="73">
        <f>Comprehensive!$AN$195-Comprehensive!$AM$195</f>
        <v>0</v>
      </c>
      <c r="Z195" s="73" t="e">
        <f>Comprehensive!$G$195/Comprehensive!$F$195</f>
        <v>#DIV/0!</v>
      </c>
      <c r="AA195" s="73" t="e">
        <f>Comprehensive!$J$195/Comprehensive!$I$195</f>
        <v>#DIV/0!</v>
      </c>
      <c r="AB195" s="73" t="e">
        <f>Comprehensive!$M$195/Comprehensive!$L$195</f>
        <v>#DIV/0!</v>
      </c>
      <c r="AC195" s="73" t="e">
        <f>Comprehensive!$P$195/Comprehensive!$O$195</f>
        <v>#DIV/0!</v>
      </c>
      <c r="AD195" s="73" t="e">
        <f>Comprehensive!$S$195/Comprehensive!$R$195</f>
        <v>#DIV/0!</v>
      </c>
      <c r="AE195" s="73" t="e">
        <f>Comprehensive!$V$195/Comprehensive!$U$195</f>
        <v>#DIV/0!</v>
      </c>
      <c r="AF195" s="73" t="e">
        <f>Comprehensive!$Y$195/Comprehensive!$X$195</f>
        <v>#DIV/0!</v>
      </c>
      <c r="AG195" s="73" t="e">
        <f>Comprehensive!$AB$195/Comprehensive!$AA$195</f>
        <v>#DIV/0!</v>
      </c>
      <c r="AH195" s="73" t="e">
        <f>Comprehensive!$AE$195/Comprehensive!$AD$195</f>
        <v>#DIV/0!</v>
      </c>
      <c r="AI195" s="73" t="e">
        <f>Comprehensive!$AH$195/Comprehensive!$AG$195</f>
        <v>#DIV/0!</v>
      </c>
      <c r="AJ195" s="73" t="e">
        <f>Comprehensive!$AK$195/Comprehensive!$AJ$195</f>
        <v>#DIV/0!</v>
      </c>
      <c r="AK195" s="73" t="e">
        <f>Comprehensive!$AN$195/Comprehensive!$AM$195</f>
        <v>#DIV/0!</v>
      </c>
    </row>
    <row r="196" spans="1:37" x14ac:dyDescent="0.25">
      <c r="A196" s="59">
        <f>IF(AND(Comprehensive!F196&lt;&gt;"",Comprehensive!G196&lt;&gt;"",Comprehensive!H196&lt;&gt;""),1,0)+IF(AND(Comprehensive!I196&lt;&gt;"",Comprehensive!J196&lt;&gt;"",Comprehensive!K196&lt;&gt;""),1,0)+IF(AND(Comprehensive!L196&lt;&gt;"",Comprehensive!M196&lt;&gt;"",Comprehensive!N196&lt;&gt;""),1,0)+IF(AND(Comprehensive!O196&lt;&gt;"",Comprehensive!P196&lt;&gt;"",Comprehensive!Q196&lt;&gt;""),1,0)+IF(AND(Comprehensive!R196&lt;&gt;"",Comprehensive!S196&lt;&gt;"",Comprehensive!T196&lt;&gt;""),1,0)+IF(AND(Comprehensive!U196&lt;&gt;"",Comprehensive!V196&lt;&gt;"",Comprehensive!W196&lt;&gt;""),1,0)+IF(AND(Comprehensive!X196&lt;&gt;"",Comprehensive!Y196&lt;&gt;"",Comprehensive!Z196&lt;&gt;""),1,0)+IF(AND(Comprehensive!AA196&lt;&gt;"",Comprehensive!AB196&lt;&gt;"",Comprehensive!AC196&lt;&gt;""),1,0)+IF(AND(Comprehensive!AD196&lt;&gt;"",Comprehensive!AE196&lt;&gt;"",Comprehensive!AF196&lt;&gt;""),1,0)+IF(AND(Comprehensive!AG196&lt;&gt;"",Comprehensive!AH196&lt;&gt;"",Comprehensive!AI196&lt;&gt;""),1,0)+IF(AND(Comprehensive!AJ196&lt;&gt;"",Comprehensive!AK196&lt;&gt;"",Comprehensive!AL196&lt;&gt;""),1,0)+IF(AND(Comprehensive!AM196&lt;&gt;"",Comprehensive!AN196&lt;&gt;"",Comprehensive!AO196&lt;&gt;""),1,0)</f>
        <v>0</v>
      </c>
      <c r="B196" s="60">
        <f>COUNTA(Comprehensive!F196:AO196)</f>
        <v>0</v>
      </c>
      <c r="C196" s="61" t="str">
        <f t="shared" si="15"/>
        <v>OK</v>
      </c>
      <c r="G196" s="49">
        <f>IF(AND(TPL!F196&lt;&gt;"",TPL!U196&lt;&gt;""),1,0)+IF(AND(TPL!G196&lt;&gt;"",TPL!V196&lt;&gt;""),1,0)+IF(AND(TPL!H196&lt;&gt;"",TPL!W196&lt;&gt;""),1,0)+IF(AND(TPL!I196&lt;&gt;"",TPL!X196&lt;&gt;""),1,0)+IF(AND(TPL!J196&lt;&gt;"",TPL!Y196&lt;&gt;""),1,0)+IF(AND(TPL!K196&lt;&gt;"",TPL!Z196&lt;&gt;""),1,0)+IF(AND(TPL!L196&lt;&gt;"",TPL!AA196&lt;&gt;""),1,0)+IF(AND(TPL!M196&lt;&gt;"",TPL!AB196&lt;&gt;""),1,0)+IF(AND(TPL!N196&lt;&gt;"",TPL!AC196&lt;&gt;""),1,0)+IF(AND(TPL!O196&lt;&gt;"",TPL!AD196&lt;&gt;""),1,0)+IF(AND(TPL!P196&lt;&gt;"",TPL!AE196&lt;&gt;""),1,0)+IF(AND(TPL!Q196&lt;&gt;"",TPL!AF196&lt;&gt;""),1,0)</f>
        <v>0</v>
      </c>
      <c r="H196" s="65">
        <f>COUNTA(TPL!F196:Q196)+COUNTA(TPL!U196:AF196)</f>
        <v>0</v>
      </c>
      <c r="I196" s="51" t="str">
        <f t="shared" si="16"/>
        <v>OK</v>
      </c>
      <c r="L196" s="73">
        <f>Comprehensive!$G$196-Comprehensive!$F$196</f>
        <v>0</v>
      </c>
      <c r="M196" s="73">
        <f>Comprehensive!$J$196-Comprehensive!$I$196</f>
        <v>0</v>
      </c>
      <c r="N196" s="73">
        <f>Comprehensive!$M$196-Comprehensive!$L$196</f>
        <v>0</v>
      </c>
      <c r="O196" s="73">
        <f>Comprehensive!$P$196-Comprehensive!$O$196</f>
        <v>0</v>
      </c>
      <c r="P196" s="73">
        <f>Comprehensive!$S$196-Comprehensive!$R$196</f>
        <v>0</v>
      </c>
      <c r="Q196" s="73">
        <f>Comprehensive!$V$196-Comprehensive!$U$196</f>
        <v>0</v>
      </c>
      <c r="R196" s="73">
        <f>Comprehensive!$Y$196-Comprehensive!$X$196</f>
        <v>0</v>
      </c>
      <c r="S196" s="73">
        <f>Comprehensive!$AB$196-Comprehensive!$AA$196</f>
        <v>0</v>
      </c>
      <c r="T196" s="73">
        <f>Comprehensive!$AE$196-Comprehensive!$AD$196</f>
        <v>0</v>
      </c>
      <c r="U196" s="73">
        <f>Comprehensive!$AH$196-Comprehensive!$AG$196</f>
        <v>0</v>
      </c>
      <c r="V196" s="73">
        <f>Comprehensive!$AK$196-Comprehensive!$AJ$196</f>
        <v>0</v>
      </c>
      <c r="W196" s="73">
        <f>Comprehensive!$AN$196-Comprehensive!$AM$196</f>
        <v>0</v>
      </c>
      <c r="Z196" s="73" t="e">
        <f>Comprehensive!$G$196/Comprehensive!$F$196</f>
        <v>#DIV/0!</v>
      </c>
      <c r="AA196" s="73" t="e">
        <f>Comprehensive!$J$196/Comprehensive!$I$196</f>
        <v>#DIV/0!</v>
      </c>
      <c r="AB196" s="73" t="e">
        <f>Comprehensive!$M$196/Comprehensive!$L$196</f>
        <v>#DIV/0!</v>
      </c>
      <c r="AC196" s="73" t="e">
        <f>Comprehensive!$P$196/Comprehensive!$O$196</f>
        <v>#DIV/0!</v>
      </c>
      <c r="AD196" s="73" t="e">
        <f>Comprehensive!$S$196/Comprehensive!$R$196</f>
        <v>#DIV/0!</v>
      </c>
      <c r="AE196" s="73" t="e">
        <f>Comprehensive!$V$196/Comprehensive!$U$196</f>
        <v>#DIV/0!</v>
      </c>
      <c r="AF196" s="73" t="e">
        <f>Comprehensive!$Y$196/Comprehensive!$X$196</f>
        <v>#DIV/0!</v>
      </c>
      <c r="AG196" s="73" t="e">
        <f>Comprehensive!$AB$196/Comprehensive!$AA$196</f>
        <v>#DIV/0!</v>
      </c>
      <c r="AH196" s="73" t="e">
        <f>Comprehensive!$AE$196/Comprehensive!$AD$196</f>
        <v>#DIV/0!</v>
      </c>
      <c r="AI196" s="73" t="e">
        <f>Comprehensive!$AH$196/Comprehensive!$AG$196</f>
        <v>#DIV/0!</v>
      </c>
      <c r="AJ196" s="73" t="e">
        <f>Comprehensive!$AK$196/Comprehensive!$AJ$196</f>
        <v>#DIV/0!</v>
      </c>
      <c r="AK196" s="73" t="e">
        <f>Comprehensive!$AN$196/Comprehensive!$AM$196</f>
        <v>#DIV/0!</v>
      </c>
    </row>
    <row r="197" spans="1:37" x14ac:dyDescent="0.25">
      <c r="G197" s="49">
        <f>IF(AND(TPL!F197&lt;&gt;"",TPL!U197&lt;&gt;""),1,0)+IF(AND(TPL!G197&lt;&gt;"",TPL!V197&lt;&gt;""),1,0)+IF(AND(TPL!H197&lt;&gt;"",TPL!W197&lt;&gt;""),1,0)+IF(AND(TPL!I197&lt;&gt;"",TPL!X197&lt;&gt;""),1,0)+IF(AND(TPL!J197&lt;&gt;"",TPL!Y197&lt;&gt;""),1,0)+IF(AND(TPL!K197&lt;&gt;"",TPL!Z197&lt;&gt;""),1,0)+IF(AND(TPL!L197&lt;&gt;"",TPL!AA197&lt;&gt;""),1,0)+IF(AND(TPL!M197&lt;&gt;"",TPL!AB197&lt;&gt;""),1,0)+IF(AND(TPL!N197&lt;&gt;"",TPL!AC197&lt;&gt;""),1,0)+IF(AND(TPL!O197&lt;&gt;"",TPL!AD197&lt;&gt;""),1,0)+IF(AND(TPL!P197&lt;&gt;"",TPL!AE197&lt;&gt;""),1,0)+IF(AND(TPL!Q197&lt;&gt;"",TPL!AF197&lt;&gt;""),1,0)</f>
        <v>0</v>
      </c>
      <c r="H197" s="65">
        <f>COUNTA(TPL!F197:Q197)+COUNTA(TPL!U197:AF197)</f>
        <v>0</v>
      </c>
      <c r="I197" s="51" t="str">
        <f t="shared" si="16"/>
        <v>OK</v>
      </c>
    </row>
    <row r="198" spans="1:37" x14ac:dyDescent="0.25">
      <c r="G198" s="49">
        <f>IF(AND(TPL!F198&lt;&gt;"",TPL!U198&lt;&gt;""),1,0)+IF(AND(TPL!G198&lt;&gt;"",TPL!V198&lt;&gt;""),1,0)+IF(AND(TPL!H198&lt;&gt;"",TPL!W198&lt;&gt;""),1,0)+IF(AND(TPL!I198&lt;&gt;"",TPL!X198&lt;&gt;""),1,0)+IF(AND(TPL!J198&lt;&gt;"",TPL!Y198&lt;&gt;""),1,0)+IF(AND(TPL!K198&lt;&gt;"",TPL!Z198&lt;&gt;""),1,0)+IF(AND(TPL!L198&lt;&gt;"",TPL!AA198&lt;&gt;""),1,0)+IF(AND(TPL!M198&lt;&gt;"",TPL!AB198&lt;&gt;""),1,0)+IF(AND(TPL!N198&lt;&gt;"",TPL!AC198&lt;&gt;""),1,0)+IF(AND(TPL!O198&lt;&gt;"",TPL!AD198&lt;&gt;""),1,0)+IF(AND(TPL!P198&lt;&gt;"",TPL!AE198&lt;&gt;""),1,0)+IF(AND(TPL!Q198&lt;&gt;"",TPL!AF198&lt;&gt;""),1,0)</f>
        <v>0</v>
      </c>
      <c r="H198" s="65">
        <f>COUNTA(TPL!F198:Q198)+COUNTA(TPL!U198:AF198)</f>
        <v>0</v>
      </c>
      <c r="I198" s="51" t="str">
        <f t="shared" si="16"/>
        <v>OK</v>
      </c>
    </row>
    <row r="199" spans="1:37" x14ac:dyDescent="0.25">
      <c r="G199" s="49">
        <f>IF(AND(TPL!F199&lt;&gt;"",TPL!U199&lt;&gt;""),1,0)+IF(AND(TPL!G199&lt;&gt;"",TPL!V199&lt;&gt;""),1,0)+IF(AND(TPL!H199&lt;&gt;"",TPL!W199&lt;&gt;""),1,0)+IF(AND(TPL!I199&lt;&gt;"",TPL!X199&lt;&gt;""),1,0)+IF(AND(TPL!J199&lt;&gt;"",TPL!Y199&lt;&gt;""),1,0)+IF(AND(TPL!K199&lt;&gt;"",TPL!Z199&lt;&gt;""),1,0)+IF(AND(TPL!L199&lt;&gt;"",TPL!AA199&lt;&gt;""),1,0)+IF(AND(TPL!M199&lt;&gt;"",TPL!AB199&lt;&gt;""),1,0)+IF(AND(TPL!N199&lt;&gt;"",TPL!AC199&lt;&gt;""),1,0)+IF(AND(TPL!O199&lt;&gt;"",TPL!AD199&lt;&gt;""),1,0)+IF(AND(TPL!P199&lt;&gt;"",TPL!AE199&lt;&gt;""),1,0)+IF(AND(TPL!Q199&lt;&gt;"",TPL!AF199&lt;&gt;""),1,0)</f>
        <v>0</v>
      </c>
      <c r="H199" s="65">
        <f>COUNTA(TPL!F199:Q199)+COUNTA(TPL!U199:AF199)</f>
        <v>0</v>
      </c>
      <c r="I199" s="51" t="str">
        <f t="shared" si="16"/>
        <v>OK</v>
      </c>
    </row>
    <row r="200" spans="1:37" x14ac:dyDescent="0.25">
      <c r="G200" s="49">
        <f>IF(AND(TPL!F200&lt;&gt;"",TPL!U200&lt;&gt;""),1,0)+IF(AND(TPL!G200&lt;&gt;"",TPL!V200&lt;&gt;""),1,0)+IF(AND(TPL!H200&lt;&gt;"",TPL!W200&lt;&gt;""),1,0)+IF(AND(TPL!I200&lt;&gt;"",TPL!X200&lt;&gt;""),1,0)+IF(AND(TPL!J200&lt;&gt;"",TPL!Y200&lt;&gt;""),1,0)+IF(AND(TPL!K200&lt;&gt;"",TPL!Z200&lt;&gt;""),1,0)+IF(AND(TPL!L200&lt;&gt;"",TPL!AA200&lt;&gt;""),1,0)+IF(AND(TPL!M200&lt;&gt;"",TPL!AB200&lt;&gt;""),1,0)+IF(AND(TPL!N200&lt;&gt;"",TPL!AC200&lt;&gt;""),1,0)+IF(AND(TPL!O200&lt;&gt;"",TPL!AD200&lt;&gt;""),1,0)+IF(AND(TPL!P200&lt;&gt;"",TPL!AE200&lt;&gt;""),1,0)+IF(AND(TPL!Q200&lt;&gt;"",TPL!AF200&lt;&gt;""),1,0)</f>
        <v>0</v>
      </c>
      <c r="H200" s="65">
        <f>COUNTA(TPL!F200:Q200)+COUNTA(TPL!U200:AF200)</f>
        <v>0</v>
      </c>
      <c r="I200" s="51" t="str">
        <f t="shared" si="16"/>
        <v>OK</v>
      </c>
    </row>
    <row r="201" spans="1:37" x14ac:dyDescent="0.25">
      <c r="G201" s="49">
        <f>IF(AND(TPL!F201&lt;&gt;"",TPL!U201&lt;&gt;""),1,0)+IF(AND(TPL!G201&lt;&gt;"",TPL!V201&lt;&gt;""),1,0)+IF(AND(TPL!H201&lt;&gt;"",TPL!W201&lt;&gt;""),1,0)+IF(AND(TPL!I201&lt;&gt;"",TPL!X201&lt;&gt;""),1,0)+IF(AND(TPL!J201&lt;&gt;"",TPL!Y201&lt;&gt;""),1,0)+IF(AND(TPL!K201&lt;&gt;"",TPL!Z201&lt;&gt;""),1,0)+IF(AND(TPL!L201&lt;&gt;"",TPL!AA201&lt;&gt;""),1,0)+IF(AND(TPL!M201&lt;&gt;"",TPL!AB201&lt;&gt;""),1,0)+IF(AND(TPL!N201&lt;&gt;"",TPL!AC201&lt;&gt;""),1,0)+IF(AND(TPL!O201&lt;&gt;"",TPL!AD201&lt;&gt;""),1,0)+IF(AND(TPL!P201&lt;&gt;"",TPL!AE201&lt;&gt;""),1,0)+IF(AND(TPL!Q201&lt;&gt;"",TPL!AF201&lt;&gt;""),1,0)</f>
        <v>0</v>
      </c>
      <c r="H201" s="65">
        <f>COUNTA(TPL!F201:Q201)+COUNTA(TPL!U201:AF201)</f>
        <v>0</v>
      </c>
      <c r="I201" s="51" t="str">
        <f t="shared" si="16"/>
        <v>OK</v>
      </c>
    </row>
    <row r="202" spans="1:37" x14ac:dyDescent="0.25">
      <c r="G202" s="49">
        <f>IF(AND(TPL!F202&lt;&gt;"",TPL!U202&lt;&gt;""),1,0)+IF(AND(TPL!G202&lt;&gt;"",TPL!V202&lt;&gt;""),1,0)+IF(AND(TPL!H202&lt;&gt;"",TPL!W202&lt;&gt;""),1,0)+IF(AND(TPL!I202&lt;&gt;"",TPL!X202&lt;&gt;""),1,0)+IF(AND(TPL!J202&lt;&gt;"",TPL!Y202&lt;&gt;""),1,0)+IF(AND(TPL!K202&lt;&gt;"",TPL!Z202&lt;&gt;""),1,0)+IF(AND(TPL!L202&lt;&gt;"",TPL!AA202&lt;&gt;""),1,0)+IF(AND(TPL!M202&lt;&gt;"",TPL!AB202&lt;&gt;""),1,0)+IF(AND(TPL!N202&lt;&gt;"",TPL!AC202&lt;&gt;""),1,0)+IF(AND(TPL!O202&lt;&gt;"",TPL!AD202&lt;&gt;""),1,0)+IF(AND(TPL!P202&lt;&gt;"",TPL!AE202&lt;&gt;""),1,0)+IF(AND(TPL!Q202&lt;&gt;"",TPL!AF202&lt;&gt;""),1,0)</f>
        <v>0</v>
      </c>
      <c r="H202" s="65">
        <f>COUNTA(TPL!F202:Q202)+COUNTA(TPL!U202:AF202)</f>
        <v>0</v>
      </c>
      <c r="I202" s="51" t="str">
        <f t="shared" si="16"/>
        <v>OK</v>
      </c>
    </row>
    <row r="203" spans="1:37" x14ac:dyDescent="0.25">
      <c r="G203" s="49">
        <f>IF(AND(TPL!F203&lt;&gt;"",TPL!U203&lt;&gt;""),1,0)+IF(AND(TPL!G203&lt;&gt;"",TPL!V203&lt;&gt;""),1,0)+IF(AND(TPL!H203&lt;&gt;"",TPL!W203&lt;&gt;""),1,0)+IF(AND(TPL!I203&lt;&gt;"",TPL!X203&lt;&gt;""),1,0)+IF(AND(TPL!J203&lt;&gt;"",TPL!Y203&lt;&gt;""),1,0)+IF(AND(TPL!K203&lt;&gt;"",TPL!Z203&lt;&gt;""),1,0)+IF(AND(TPL!L203&lt;&gt;"",TPL!AA203&lt;&gt;""),1,0)+IF(AND(TPL!M203&lt;&gt;"",TPL!AB203&lt;&gt;""),1,0)+IF(AND(TPL!N203&lt;&gt;"",TPL!AC203&lt;&gt;""),1,0)+IF(AND(TPL!O203&lt;&gt;"",TPL!AD203&lt;&gt;""),1,0)+IF(AND(TPL!P203&lt;&gt;"",TPL!AE203&lt;&gt;""),1,0)+IF(AND(TPL!Q203&lt;&gt;"",TPL!AF203&lt;&gt;""),1,0)</f>
        <v>0</v>
      </c>
      <c r="H203" s="65">
        <f>COUNTA(TPL!F203:Q203)+COUNTA(TPL!U203:AF203)</f>
        <v>0</v>
      </c>
      <c r="I203" s="51" t="str">
        <f t="shared" si="16"/>
        <v>OK</v>
      </c>
    </row>
    <row r="204" spans="1:37" x14ac:dyDescent="0.25">
      <c r="G204" s="49">
        <f>IF(AND(TPL!F204&lt;&gt;"",TPL!U204&lt;&gt;""),1,0)+IF(AND(TPL!G204&lt;&gt;"",TPL!V204&lt;&gt;""),1,0)+IF(AND(TPL!H204&lt;&gt;"",TPL!W204&lt;&gt;""),1,0)+IF(AND(TPL!I204&lt;&gt;"",TPL!X204&lt;&gt;""),1,0)+IF(AND(TPL!J204&lt;&gt;"",TPL!Y204&lt;&gt;""),1,0)+IF(AND(TPL!K204&lt;&gt;"",TPL!Z204&lt;&gt;""),1,0)+IF(AND(TPL!L204&lt;&gt;"",TPL!AA204&lt;&gt;""),1,0)+IF(AND(TPL!M204&lt;&gt;"",TPL!AB204&lt;&gt;""),1,0)+IF(AND(TPL!N204&lt;&gt;"",TPL!AC204&lt;&gt;""),1,0)+IF(AND(TPL!O204&lt;&gt;"",TPL!AD204&lt;&gt;""),1,0)+IF(AND(TPL!P204&lt;&gt;"",TPL!AE204&lt;&gt;""),1,0)+IF(AND(TPL!Q204&lt;&gt;"",TPL!AF204&lt;&gt;""),1,0)</f>
        <v>0</v>
      </c>
      <c r="H204" s="65">
        <f>COUNTA(TPL!F204:Q204)+COUNTA(TPL!U204:AF204)</f>
        <v>0</v>
      </c>
      <c r="I204" s="51" t="str">
        <f t="shared" si="16"/>
        <v>OK</v>
      </c>
    </row>
    <row r="205" spans="1:37" x14ac:dyDescent="0.25">
      <c r="G205" s="49">
        <f>IF(AND(TPL!F205&lt;&gt;"",TPL!U205&lt;&gt;""),1,0)+IF(AND(TPL!G205&lt;&gt;"",TPL!V205&lt;&gt;""),1,0)+IF(AND(TPL!H205&lt;&gt;"",TPL!W205&lt;&gt;""),1,0)+IF(AND(TPL!I205&lt;&gt;"",TPL!X205&lt;&gt;""),1,0)+IF(AND(TPL!J205&lt;&gt;"",TPL!Y205&lt;&gt;""),1,0)+IF(AND(TPL!K205&lt;&gt;"",TPL!Z205&lt;&gt;""),1,0)+IF(AND(TPL!L205&lt;&gt;"",TPL!AA205&lt;&gt;""),1,0)+IF(AND(TPL!M205&lt;&gt;"",TPL!AB205&lt;&gt;""),1,0)+IF(AND(TPL!N205&lt;&gt;"",TPL!AC205&lt;&gt;""),1,0)+IF(AND(TPL!O205&lt;&gt;"",TPL!AD205&lt;&gt;""),1,0)+IF(AND(TPL!P205&lt;&gt;"",TPL!AE205&lt;&gt;""),1,0)+IF(AND(TPL!Q205&lt;&gt;"",TPL!AF205&lt;&gt;""),1,0)</f>
        <v>0</v>
      </c>
      <c r="H205" s="65">
        <f>COUNTA(TPL!F205:Q205)+COUNTA(TPL!U205:AF205)</f>
        <v>0</v>
      </c>
      <c r="I205" s="51" t="str">
        <f t="shared" si="16"/>
        <v>OK</v>
      </c>
    </row>
    <row r="206" spans="1:37" x14ac:dyDescent="0.25">
      <c r="G206" s="49">
        <f>IF(AND(TPL!F206&lt;&gt;"",TPL!U206&lt;&gt;""),1,0)+IF(AND(TPL!G206&lt;&gt;"",TPL!V206&lt;&gt;""),1,0)+IF(AND(TPL!H206&lt;&gt;"",TPL!W206&lt;&gt;""),1,0)+IF(AND(TPL!I206&lt;&gt;"",TPL!X206&lt;&gt;""),1,0)+IF(AND(TPL!J206&lt;&gt;"",TPL!Y206&lt;&gt;""),1,0)+IF(AND(TPL!K206&lt;&gt;"",TPL!Z206&lt;&gt;""),1,0)+IF(AND(TPL!L206&lt;&gt;"",TPL!AA206&lt;&gt;""),1,0)+IF(AND(TPL!M206&lt;&gt;"",TPL!AB206&lt;&gt;""),1,0)+IF(AND(TPL!N206&lt;&gt;"",TPL!AC206&lt;&gt;""),1,0)+IF(AND(TPL!O206&lt;&gt;"",TPL!AD206&lt;&gt;""),1,0)+IF(AND(TPL!P206&lt;&gt;"",TPL!AE206&lt;&gt;""),1,0)+IF(AND(TPL!Q206&lt;&gt;"",TPL!AF206&lt;&gt;""),1,0)</f>
        <v>0</v>
      </c>
      <c r="H206" s="65">
        <f>COUNTA(TPL!F206:Q206)+COUNTA(TPL!U206:AF206)</f>
        <v>0</v>
      </c>
      <c r="I206" s="51" t="str">
        <f t="shared" si="16"/>
        <v>OK</v>
      </c>
    </row>
    <row r="207" spans="1:37" x14ac:dyDescent="0.25">
      <c r="G207" s="49">
        <f>IF(AND(TPL!F207&lt;&gt;"",TPL!U207&lt;&gt;""),1,0)+IF(AND(TPL!G207&lt;&gt;"",TPL!V207&lt;&gt;""),1,0)+IF(AND(TPL!H207&lt;&gt;"",TPL!W207&lt;&gt;""),1,0)+IF(AND(TPL!I207&lt;&gt;"",TPL!X207&lt;&gt;""),1,0)+IF(AND(TPL!J207&lt;&gt;"",TPL!Y207&lt;&gt;""),1,0)+IF(AND(TPL!K207&lt;&gt;"",TPL!Z207&lt;&gt;""),1,0)+IF(AND(TPL!L207&lt;&gt;"",TPL!AA207&lt;&gt;""),1,0)+IF(AND(TPL!M207&lt;&gt;"",TPL!AB207&lt;&gt;""),1,0)+IF(AND(TPL!N207&lt;&gt;"",TPL!AC207&lt;&gt;""),1,0)+IF(AND(TPL!O207&lt;&gt;"",TPL!AD207&lt;&gt;""),1,0)+IF(AND(TPL!P207&lt;&gt;"",TPL!AE207&lt;&gt;""),1,0)+IF(AND(TPL!Q207&lt;&gt;"",TPL!AF207&lt;&gt;""),1,0)</f>
        <v>0</v>
      </c>
      <c r="H207" s="65">
        <f>COUNTA(TPL!F207:Q207)+COUNTA(TPL!U207:AF207)</f>
        <v>0</v>
      </c>
      <c r="I207" s="51" t="str">
        <f t="shared" si="16"/>
        <v>OK</v>
      </c>
    </row>
    <row r="208" spans="1:37" x14ac:dyDescent="0.25">
      <c r="G208" s="49">
        <f>IF(AND(TPL!F208&lt;&gt;"",TPL!U208&lt;&gt;""),1,0)+IF(AND(TPL!G208&lt;&gt;"",TPL!V208&lt;&gt;""),1,0)+IF(AND(TPL!H208&lt;&gt;"",TPL!W208&lt;&gt;""),1,0)+IF(AND(TPL!I208&lt;&gt;"",TPL!X208&lt;&gt;""),1,0)+IF(AND(TPL!J208&lt;&gt;"",TPL!Y208&lt;&gt;""),1,0)+IF(AND(TPL!K208&lt;&gt;"",TPL!Z208&lt;&gt;""),1,0)+IF(AND(TPL!L208&lt;&gt;"",TPL!AA208&lt;&gt;""),1,0)+IF(AND(TPL!M208&lt;&gt;"",TPL!AB208&lt;&gt;""),1,0)+IF(AND(TPL!N208&lt;&gt;"",TPL!AC208&lt;&gt;""),1,0)+IF(AND(TPL!O208&lt;&gt;"",TPL!AD208&lt;&gt;""),1,0)+IF(AND(TPL!P208&lt;&gt;"",TPL!AE208&lt;&gt;""),1,0)+IF(AND(TPL!Q208&lt;&gt;"",TPL!AF208&lt;&gt;""),1,0)</f>
        <v>0</v>
      </c>
      <c r="H208" s="65">
        <f>COUNTA(TPL!F208:Q208)+COUNTA(TPL!U208:AF208)</f>
        <v>0</v>
      </c>
      <c r="I208" s="51" t="str">
        <f t="shared" si="16"/>
        <v>OK</v>
      </c>
    </row>
    <row r="209" spans="7:9" x14ac:dyDescent="0.25">
      <c r="G209" s="49">
        <f>IF(AND(TPL!F209&lt;&gt;"",TPL!U209&lt;&gt;""),1,0)+IF(AND(TPL!G209&lt;&gt;"",TPL!V209&lt;&gt;""),1,0)+IF(AND(TPL!H209&lt;&gt;"",TPL!W209&lt;&gt;""),1,0)+IF(AND(TPL!I209&lt;&gt;"",TPL!X209&lt;&gt;""),1,0)+IF(AND(TPL!J209&lt;&gt;"",TPL!Y209&lt;&gt;""),1,0)+IF(AND(TPL!K209&lt;&gt;"",TPL!Z209&lt;&gt;""),1,0)+IF(AND(TPL!L209&lt;&gt;"",TPL!AA209&lt;&gt;""),1,0)+IF(AND(TPL!M209&lt;&gt;"",TPL!AB209&lt;&gt;""),1,0)+IF(AND(TPL!N209&lt;&gt;"",TPL!AC209&lt;&gt;""),1,0)+IF(AND(TPL!O209&lt;&gt;"",TPL!AD209&lt;&gt;""),1,0)+IF(AND(TPL!P209&lt;&gt;"",TPL!AE209&lt;&gt;""),1,0)+IF(AND(TPL!Q209&lt;&gt;"",TPL!AF209&lt;&gt;""),1,0)</f>
        <v>0</v>
      </c>
      <c r="H209" s="65">
        <f>COUNTA(TPL!F209:Q209)+COUNTA(TPL!U209:AF209)</f>
        <v>0</v>
      </c>
      <c r="I209" s="51" t="str">
        <f t="shared" si="16"/>
        <v>OK</v>
      </c>
    </row>
    <row r="210" spans="7:9" x14ac:dyDescent="0.25">
      <c r="G210" s="49">
        <f>IF(AND(TPL!F210&lt;&gt;"",TPL!U210&lt;&gt;""),1,0)+IF(AND(TPL!G210&lt;&gt;"",TPL!V210&lt;&gt;""),1,0)+IF(AND(TPL!H210&lt;&gt;"",TPL!W210&lt;&gt;""),1,0)+IF(AND(TPL!I210&lt;&gt;"",TPL!X210&lt;&gt;""),1,0)+IF(AND(TPL!J210&lt;&gt;"",TPL!Y210&lt;&gt;""),1,0)+IF(AND(TPL!K210&lt;&gt;"",TPL!Z210&lt;&gt;""),1,0)+IF(AND(TPL!L210&lt;&gt;"",TPL!AA210&lt;&gt;""),1,0)+IF(AND(TPL!M210&lt;&gt;"",TPL!AB210&lt;&gt;""),1,0)+IF(AND(TPL!N210&lt;&gt;"",TPL!AC210&lt;&gt;""),1,0)+IF(AND(TPL!O210&lt;&gt;"",TPL!AD210&lt;&gt;""),1,0)+IF(AND(TPL!P210&lt;&gt;"",TPL!AE210&lt;&gt;""),1,0)+IF(AND(TPL!Q210&lt;&gt;"",TPL!AF210&lt;&gt;""),1,0)</f>
        <v>0</v>
      </c>
      <c r="H210" s="65">
        <f>COUNTA(TPL!F210:Q210)+COUNTA(TPL!U210:AF210)</f>
        <v>0</v>
      </c>
      <c r="I210" s="51" t="str">
        <f t="shared" si="16"/>
        <v>OK</v>
      </c>
    </row>
    <row r="211" spans="7:9" x14ac:dyDescent="0.25">
      <c r="G211" s="49">
        <f>IF(AND(TPL!F211&lt;&gt;"",TPL!U211&lt;&gt;""),1,0)+IF(AND(TPL!G211&lt;&gt;"",TPL!V211&lt;&gt;""),1,0)+IF(AND(TPL!H211&lt;&gt;"",TPL!W211&lt;&gt;""),1,0)+IF(AND(TPL!I211&lt;&gt;"",TPL!X211&lt;&gt;""),1,0)+IF(AND(TPL!J211&lt;&gt;"",TPL!Y211&lt;&gt;""),1,0)+IF(AND(TPL!K211&lt;&gt;"",TPL!Z211&lt;&gt;""),1,0)+IF(AND(TPL!L211&lt;&gt;"",TPL!AA211&lt;&gt;""),1,0)+IF(AND(TPL!M211&lt;&gt;"",TPL!AB211&lt;&gt;""),1,0)+IF(AND(TPL!N211&lt;&gt;"",TPL!AC211&lt;&gt;""),1,0)+IF(AND(TPL!O211&lt;&gt;"",TPL!AD211&lt;&gt;""),1,0)+IF(AND(TPL!P211&lt;&gt;"",TPL!AE211&lt;&gt;""),1,0)+IF(AND(TPL!Q211&lt;&gt;"",TPL!AF211&lt;&gt;""),1,0)</f>
        <v>0</v>
      </c>
      <c r="H211" s="65">
        <f>COUNTA(TPL!F211:Q211)+COUNTA(TPL!U211:AF211)</f>
        <v>0</v>
      </c>
      <c r="I211" s="51" t="str">
        <f t="shared" si="16"/>
        <v>OK</v>
      </c>
    </row>
    <row r="212" spans="7:9" x14ac:dyDescent="0.25">
      <c r="G212" s="49">
        <f>IF(AND(TPL!F212&lt;&gt;"",TPL!U212&lt;&gt;""),1,0)+IF(AND(TPL!G212&lt;&gt;"",TPL!V212&lt;&gt;""),1,0)+IF(AND(TPL!H212&lt;&gt;"",TPL!W212&lt;&gt;""),1,0)+IF(AND(TPL!I212&lt;&gt;"",TPL!X212&lt;&gt;""),1,0)+IF(AND(TPL!J212&lt;&gt;"",TPL!Y212&lt;&gt;""),1,0)+IF(AND(TPL!K212&lt;&gt;"",TPL!Z212&lt;&gt;""),1,0)+IF(AND(TPL!L212&lt;&gt;"",TPL!AA212&lt;&gt;""),1,0)+IF(AND(TPL!M212&lt;&gt;"",TPL!AB212&lt;&gt;""),1,0)+IF(AND(TPL!N212&lt;&gt;"",TPL!AC212&lt;&gt;""),1,0)+IF(AND(TPL!O212&lt;&gt;"",TPL!AD212&lt;&gt;""),1,0)+IF(AND(TPL!P212&lt;&gt;"",TPL!AE212&lt;&gt;""),1,0)+IF(AND(TPL!Q212&lt;&gt;"",TPL!AF212&lt;&gt;""),1,0)</f>
        <v>0</v>
      </c>
      <c r="H212" s="65">
        <f>COUNTA(TPL!F212:Q212)+COUNTA(TPL!U212:AF212)</f>
        <v>0</v>
      </c>
      <c r="I212" s="51" t="str">
        <f t="shared" si="16"/>
        <v>OK</v>
      </c>
    </row>
    <row r="213" spans="7:9" x14ac:dyDescent="0.25">
      <c r="G213" s="49">
        <f>IF(AND(TPL!F213&lt;&gt;"",TPL!U213&lt;&gt;""),1,0)+IF(AND(TPL!G213&lt;&gt;"",TPL!V213&lt;&gt;""),1,0)+IF(AND(TPL!H213&lt;&gt;"",TPL!W213&lt;&gt;""),1,0)+IF(AND(TPL!I213&lt;&gt;"",TPL!X213&lt;&gt;""),1,0)+IF(AND(TPL!J213&lt;&gt;"",TPL!Y213&lt;&gt;""),1,0)+IF(AND(TPL!K213&lt;&gt;"",TPL!Z213&lt;&gt;""),1,0)+IF(AND(TPL!L213&lt;&gt;"",TPL!AA213&lt;&gt;""),1,0)+IF(AND(TPL!M213&lt;&gt;"",TPL!AB213&lt;&gt;""),1,0)+IF(AND(TPL!N213&lt;&gt;"",TPL!AC213&lt;&gt;""),1,0)+IF(AND(TPL!O213&lt;&gt;"",TPL!AD213&lt;&gt;""),1,0)+IF(AND(TPL!P213&lt;&gt;"",TPL!AE213&lt;&gt;""),1,0)+IF(AND(TPL!Q213&lt;&gt;"",TPL!AF213&lt;&gt;""),1,0)</f>
        <v>0</v>
      </c>
      <c r="H213" s="65">
        <f>COUNTA(TPL!F213:Q213)+COUNTA(TPL!U213:AF213)</f>
        <v>0</v>
      </c>
      <c r="I213" s="51" t="str">
        <f t="shared" si="16"/>
        <v>OK</v>
      </c>
    </row>
    <row r="214" spans="7:9" x14ac:dyDescent="0.25">
      <c r="G214" s="49">
        <f>IF(AND(TPL!F214&lt;&gt;"",TPL!U214&lt;&gt;""),1,0)+IF(AND(TPL!G214&lt;&gt;"",TPL!V214&lt;&gt;""),1,0)+IF(AND(TPL!H214&lt;&gt;"",TPL!W214&lt;&gt;""),1,0)+IF(AND(TPL!I214&lt;&gt;"",TPL!X214&lt;&gt;""),1,0)+IF(AND(TPL!J214&lt;&gt;"",TPL!Y214&lt;&gt;""),1,0)+IF(AND(TPL!K214&lt;&gt;"",TPL!Z214&lt;&gt;""),1,0)+IF(AND(TPL!L214&lt;&gt;"",TPL!AA214&lt;&gt;""),1,0)+IF(AND(TPL!M214&lt;&gt;"",TPL!AB214&lt;&gt;""),1,0)+IF(AND(TPL!N214&lt;&gt;"",TPL!AC214&lt;&gt;""),1,0)+IF(AND(TPL!O214&lt;&gt;"",TPL!AD214&lt;&gt;""),1,0)+IF(AND(TPL!P214&lt;&gt;"",TPL!AE214&lt;&gt;""),1,0)+IF(AND(TPL!Q214&lt;&gt;"",TPL!AF214&lt;&gt;""),1,0)</f>
        <v>0</v>
      </c>
      <c r="H214" s="65">
        <f>COUNTA(TPL!F214:Q214)+COUNTA(TPL!U214:AF214)</f>
        <v>0</v>
      </c>
      <c r="I214" s="51" t="str">
        <f t="shared" si="16"/>
        <v>OK</v>
      </c>
    </row>
    <row r="215" spans="7:9" x14ac:dyDescent="0.25">
      <c r="G215" s="49">
        <f>IF(AND(TPL!F215&lt;&gt;"",TPL!U215&lt;&gt;""),1,0)+IF(AND(TPL!G215&lt;&gt;"",TPL!V215&lt;&gt;""),1,0)+IF(AND(TPL!H215&lt;&gt;"",TPL!W215&lt;&gt;""),1,0)+IF(AND(TPL!I215&lt;&gt;"",TPL!X215&lt;&gt;""),1,0)+IF(AND(TPL!J215&lt;&gt;"",TPL!Y215&lt;&gt;""),1,0)+IF(AND(TPL!K215&lt;&gt;"",TPL!Z215&lt;&gt;""),1,0)+IF(AND(TPL!L215&lt;&gt;"",TPL!AA215&lt;&gt;""),1,0)+IF(AND(TPL!M215&lt;&gt;"",TPL!AB215&lt;&gt;""),1,0)+IF(AND(TPL!N215&lt;&gt;"",TPL!AC215&lt;&gt;""),1,0)+IF(AND(TPL!O215&lt;&gt;"",TPL!AD215&lt;&gt;""),1,0)+IF(AND(TPL!P215&lt;&gt;"",TPL!AE215&lt;&gt;""),1,0)+IF(AND(TPL!Q215&lt;&gt;"",TPL!AF215&lt;&gt;""),1,0)</f>
        <v>0</v>
      </c>
      <c r="H215" s="65">
        <f>COUNTA(TPL!F215:Q215)+COUNTA(TPL!U215:AF215)</f>
        <v>0</v>
      </c>
      <c r="I215" s="51" t="str">
        <f t="shared" si="16"/>
        <v>OK</v>
      </c>
    </row>
    <row r="216" spans="7:9" x14ac:dyDescent="0.25">
      <c r="G216" s="49">
        <f>IF(AND(TPL!F216&lt;&gt;"",TPL!U216&lt;&gt;""),1,0)+IF(AND(TPL!G216&lt;&gt;"",TPL!V216&lt;&gt;""),1,0)+IF(AND(TPL!H216&lt;&gt;"",TPL!W216&lt;&gt;""),1,0)+IF(AND(TPL!I216&lt;&gt;"",TPL!X216&lt;&gt;""),1,0)+IF(AND(TPL!J216&lt;&gt;"",TPL!Y216&lt;&gt;""),1,0)+IF(AND(TPL!K216&lt;&gt;"",TPL!Z216&lt;&gt;""),1,0)+IF(AND(TPL!L216&lt;&gt;"",TPL!AA216&lt;&gt;""),1,0)+IF(AND(TPL!M216&lt;&gt;"",TPL!AB216&lt;&gt;""),1,0)+IF(AND(TPL!N216&lt;&gt;"",TPL!AC216&lt;&gt;""),1,0)+IF(AND(TPL!O216&lt;&gt;"",TPL!AD216&lt;&gt;""),1,0)+IF(AND(TPL!P216&lt;&gt;"",TPL!AE216&lt;&gt;""),1,0)+IF(AND(TPL!Q216&lt;&gt;"",TPL!AF216&lt;&gt;""),1,0)</f>
        <v>0</v>
      </c>
      <c r="H216" s="65">
        <f>COUNTA(TPL!F216:Q216)+COUNTA(TPL!U216:AF216)</f>
        <v>0</v>
      </c>
      <c r="I216" s="51" t="str">
        <f t="shared" si="16"/>
        <v>OK</v>
      </c>
    </row>
    <row r="217" spans="7:9" x14ac:dyDescent="0.25">
      <c r="G217" s="49">
        <f>IF(AND(TPL!F217&lt;&gt;"",TPL!U217&lt;&gt;""),1,0)+IF(AND(TPL!G217&lt;&gt;"",TPL!V217&lt;&gt;""),1,0)+IF(AND(TPL!H217&lt;&gt;"",TPL!W217&lt;&gt;""),1,0)+IF(AND(TPL!I217&lt;&gt;"",TPL!X217&lt;&gt;""),1,0)+IF(AND(TPL!J217&lt;&gt;"",TPL!Y217&lt;&gt;""),1,0)+IF(AND(TPL!K217&lt;&gt;"",TPL!Z217&lt;&gt;""),1,0)+IF(AND(TPL!L217&lt;&gt;"",TPL!AA217&lt;&gt;""),1,0)+IF(AND(TPL!M217&lt;&gt;"",TPL!AB217&lt;&gt;""),1,0)+IF(AND(TPL!N217&lt;&gt;"",TPL!AC217&lt;&gt;""),1,0)+IF(AND(TPL!O217&lt;&gt;"",TPL!AD217&lt;&gt;""),1,0)+IF(AND(TPL!P217&lt;&gt;"",TPL!AE217&lt;&gt;""),1,0)+IF(AND(TPL!Q217&lt;&gt;"",TPL!AF217&lt;&gt;""),1,0)</f>
        <v>0</v>
      </c>
      <c r="H217" s="65">
        <f>COUNTA(TPL!F217:Q217)+COUNTA(TPL!U217:AF217)</f>
        <v>0</v>
      </c>
      <c r="I217" s="51" t="str">
        <f t="shared" si="16"/>
        <v>OK</v>
      </c>
    </row>
    <row r="218" spans="7:9" x14ac:dyDescent="0.25">
      <c r="G218" s="49">
        <f>IF(AND(TPL!F218&lt;&gt;"",TPL!U218&lt;&gt;""),1,0)+IF(AND(TPL!G218&lt;&gt;"",TPL!V218&lt;&gt;""),1,0)+IF(AND(TPL!H218&lt;&gt;"",TPL!W218&lt;&gt;""),1,0)+IF(AND(TPL!I218&lt;&gt;"",TPL!X218&lt;&gt;""),1,0)+IF(AND(TPL!J218&lt;&gt;"",TPL!Y218&lt;&gt;""),1,0)+IF(AND(TPL!K218&lt;&gt;"",TPL!Z218&lt;&gt;""),1,0)+IF(AND(TPL!L218&lt;&gt;"",TPL!AA218&lt;&gt;""),1,0)+IF(AND(TPL!M218&lt;&gt;"",TPL!AB218&lt;&gt;""),1,0)+IF(AND(TPL!N218&lt;&gt;"",TPL!AC218&lt;&gt;""),1,0)+IF(AND(TPL!O218&lt;&gt;"",TPL!AD218&lt;&gt;""),1,0)+IF(AND(TPL!P218&lt;&gt;"",TPL!AE218&lt;&gt;""),1,0)+IF(AND(TPL!Q218&lt;&gt;"",TPL!AF218&lt;&gt;""),1,0)</f>
        <v>0</v>
      </c>
      <c r="H218" s="65">
        <f>COUNTA(TPL!F218:Q218)+COUNTA(TPL!U218:AF218)</f>
        <v>0</v>
      </c>
      <c r="I218" s="51" t="str">
        <f t="shared" si="16"/>
        <v>OK</v>
      </c>
    </row>
    <row r="219" spans="7:9" x14ac:dyDescent="0.25">
      <c r="G219" s="49">
        <f>IF(AND(TPL!F219&lt;&gt;"",TPL!U219&lt;&gt;""),1,0)+IF(AND(TPL!G219&lt;&gt;"",TPL!V219&lt;&gt;""),1,0)+IF(AND(TPL!H219&lt;&gt;"",TPL!W219&lt;&gt;""),1,0)+IF(AND(TPL!I219&lt;&gt;"",TPL!X219&lt;&gt;""),1,0)+IF(AND(TPL!J219&lt;&gt;"",TPL!Y219&lt;&gt;""),1,0)+IF(AND(TPL!K219&lt;&gt;"",TPL!Z219&lt;&gt;""),1,0)+IF(AND(TPL!L219&lt;&gt;"",TPL!AA219&lt;&gt;""),1,0)+IF(AND(TPL!M219&lt;&gt;"",TPL!AB219&lt;&gt;""),1,0)+IF(AND(TPL!N219&lt;&gt;"",TPL!AC219&lt;&gt;""),1,0)+IF(AND(TPL!O219&lt;&gt;"",TPL!AD219&lt;&gt;""),1,0)+IF(AND(TPL!P219&lt;&gt;"",TPL!AE219&lt;&gt;""),1,0)+IF(AND(TPL!Q219&lt;&gt;"",TPL!AF219&lt;&gt;""),1,0)</f>
        <v>0</v>
      </c>
      <c r="H219" s="65">
        <f>COUNTA(TPL!F219:Q219)+COUNTA(TPL!U219:AF219)</f>
        <v>0</v>
      </c>
      <c r="I219" s="51" t="str">
        <f t="shared" si="16"/>
        <v>OK</v>
      </c>
    </row>
    <row r="220" spans="7:9" x14ac:dyDescent="0.25">
      <c r="G220" s="49">
        <f>IF(AND(TPL!F220&lt;&gt;"",TPL!U220&lt;&gt;""),1,0)+IF(AND(TPL!G220&lt;&gt;"",TPL!V220&lt;&gt;""),1,0)+IF(AND(TPL!H220&lt;&gt;"",TPL!W220&lt;&gt;""),1,0)+IF(AND(TPL!I220&lt;&gt;"",TPL!X220&lt;&gt;""),1,0)+IF(AND(TPL!J220&lt;&gt;"",TPL!Y220&lt;&gt;""),1,0)+IF(AND(TPL!K220&lt;&gt;"",TPL!Z220&lt;&gt;""),1,0)+IF(AND(TPL!L220&lt;&gt;"",TPL!AA220&lt;&gt;""),1,0)+IF(AND(TPL!M220&lt;&gt;"",TPL!AB220&lt;&gt;""),1,0)+IF(AND(TPL!N220&lt;&gt;"",TPL!AC220&lt;&gt;""),1,0)+IF(AND(TPL!O220&lt;&gt;"",TPL!AD220&lt;&gt;""),1,0)+IF(AND(TPL!P220&lt;&gt;"",TPL!AE220&lt;&gt;""),1,0)+IF(AND(TPL!Q220&lt;&gt;"",TPL!AF220&lt;&gt;""),1,0)</f>
        <v>0</v>
      </c>
      <c r="H220" s="65">
        <f>COUNTA(TPL!F220:Q220)+COUNTA(TPL!U220:AF220)</f>
        <v>0</v>
      </c>
      <c r="I220" s="51" t="str">
        <f t="shared" si="16"/>
        <v>OK</v>
      </c>
    </row>
    <row r="221" spans="7:9" x14ac:dyDescent="0.25">
      <c r="G221" s="49">
        <f>IF(AND(TPL!F221&lt;&gt;"",TPL!U221&lt;&gt;""),1,0)+IF(AND(TPL!G221&lt;&gt;"",TPL!V221&lt;&gt;""),1,0)+IF(AND(TPL!H221&lt;&gt;"",TPL!W221&lt;&gt;""),1,0)+IF(AND(TPL!I221&lt;&gt;"",TPL!X221&lt;&gt;""),1,0)+IF(AND(TPL!J221&lt;&gt;"",TPL!Y221&lt;&gt;""),1,0)+IF(AND(TPL!K221&lt;&gt;"",TPL!Z221&lt;&gt;""),1,0)+IF(AND(TPL!L221&lt;&gt;"",TPL!AA221&lt;&gt;""),1,0)+IF(AND(TPL!M221&lt;&gt;"",TPL!AB221&lt;&gt;""),1,0)+IF(AND(TPL!N221&lt;&gt;"",TPL!AC221&lt;&gt;""),1,0)+IF(AND(TPL!O221&lt;&gt;"",TPL!AD221&lt;&gt;""),1,0)+IF(AND(TPL!P221&lt;&gt;"",TPL!AE221&lt;&gt;""),1,0)+IF(AND(TPL!Q221&lt;&gt;"",TPL!AF221&lt;&gt;""),1,0)</f>
        <v>0</v>
      </c>
      <c r="H221" s="65">
        <f>COUNTA(TPL!F221:Q221)+COUNTA(TPL!U221:AF221)</f>
        <v>0</v>
      </c>
      <c r="I221" s="51" t="str">
        <f t="shared" si="16"/>
        <v>OK</v>
      </c>
    </row>
    <row r="222" spans="7:9" x14ac:dyDescent="0.25">
      <c r="G222" s="49">
        <f>IF(AND(TPL!F222&lt;&gt;"",TPL!U222&lt;&gt;""),1,0)+IF(AND(TPL!G222&lt;&gt;"",TPL!V222&lt;&gt;""),1,0)+IF(AND(TPL!H222&lt;&gt;"",TPL!W222&lt;&gt;""),1,0)+IF(AND(TPL!I222&lt;&gt;"",TPL!X222&lt;&gt;""),1,0)+IF(AND(TPL!J222&lt;&gt;"",TPL!Y222&lt;&gt;""),1,0)+IF(AND(TPL!K222&lt;&gt;"",TPL!Z222&lt;&gt;""),1,0)+IF(AND(TPL!L222&lt;&gt;"",TPL!AA222&lt;&gt;""),1,0)+IF(AND(TPL!M222&lt;&gt;"",TPL!AB222&lt;&gt;""),1,0)+IF(AND(TPL!N222&lt;&gt;"",TPL!AC222&lt;&gt;""),1,0)+IF(AND(TPL!O222&lt;&gt;"",TPL!AD222&lt;&gt;""),1,0)+IF(AND(TPL!P222&lt;&gt;"",TPL!AE222&lt;&gt;""),1,0)+IF(AND(TPL!Q222&lt;&gt;"",TPL!AF222&lt;&gt;""),1,0)</f>
        <v>0</v>
      </c>
      <c r="H222" s="65">
        <f>COUNTA(TPL!F222:Q222)+COUNTA(TPL!U222:AF222)</f>
        <v>0</v>
      </c>
      <c r="I222" s="51" t="str">
        <f t="shared" si="16"/>
        <v>OK</v>
      </c>
    </row>
    <row r="223" spans="7:9" x14ac:dyDescent="0.25">
      <c r="G223" s="49">
        <f>IF(AND(TPL!F223&lt;&gt;"",TPL!U223&lt;&gt;""),1,0)+IF(AND(TPL!G223&lt;&gt;"",TPL!V223&lt;&gt;""),1,0)+IF(AND(TPL!H223&lt;&gt;"",TPL!W223&lt;&gt;""),1,0)+IF(AND(TPL!I223&lt;&gt;"",TPL!X223&lt;&gt;""),1,0)+IF(AND(TPL!J223&lt;&gt;"",TPL!Y223&lt;&gt;""),1,0)+IF(AND(TPL!K223&lt;&gt;"",TPL!Z223&lt;&gt;""),1,0)+IF(AND(TPL!L223&lt;&gt;"",TPL!AA223&lt;&gt;""),1,0)+IF(AND(TPL!M223&lt;&gt;"",TPL!AB223&lt;&gt;""),1,0)+IF(AND(TPL!N223&lt;&gt;"",TPL!AC223&lt;&gt;""),1,0)+IF(AND(TPL!O223&lt;&gt;"",TPL!AD223&lt;&gt;""),1,0)+IF(AND(TPL!P223&lt;&gt;"",TPL!AE223&lt;&gt;""),1,0)+IF(AND(TPL!Q223&lt;&gt;"",TPL!AF223&lt;&gt;""),1,0)</f>
        <v>0</v>
      </c>
      <c r="H223" s="65">
        <f>COUNTA(TPL!F223:Q223)+COUNTA(TPL!U223:AF223)</f>
        <v>0</v>
      </c>
      <c r="I223" s="51" t="str">
        <f t="shared" si="16"/>
        <v>OK</v>
      </c>
    </row>
    <row r="224" spans="7:9" x14ac:dyDescent="0.25">
      <c r="G224" s="49">
        <f>IF(AND(TPL!F224&lt;&gt;"",TPL!U224&lt;&gt;""),1,0)+IF(AND(TPL!G224&lt;&gt;"",TPL!V224&lt;&gt;""),1,0)+IF(AND(TPL!H224&lt;&gt;"",TPL!W224&lt;&gt;""),1,0)+IF(AND(TPL!I224&lt;&gt;"",TPL!X224&lt;&gt;""),1,0)+IF(AND(TPL!J224&lt;&gt;"",TPL!Y224&lt;&gt;""),1,0)+IF(AND(TPL!K224&lt;&gt;"",TPL!Z224&lt;&gt;""),1,0)+IF(AND(TPL!L224&lt;&gt;"",TPL!AA224&lt;&gt;""),1,0)+IF(AND(TPL!M224&lt;&gt;"",TPL!AB224&lt;&gt;""),1,0)+IF(AND(TPL!N224&lt;&gt;"",TPL!AC224&lt;&gt;""),1,0)+IF(AND(TPL!O224&lt;&gt;"",TPL!AD224&lt;&gt;""),1,0)+IF(AND(TPL!P224&lt;&gt;"",TPL!AE224&lt;&gt;""),1,0)+IF(AND(TPL!Q224&lt;&gt;"",TPL!AF224&lt;&gt;""),1,0)</f>
        <v>0</v>
      </c>
      <c r="H224" s="65">
        <f>COUNTA(TPL!F224:Q224)+COUNTA(TPL!U224:AF224)</f>
        <v>0</v>
      </c>
      <c r="I224" s="51" t="str">
        <f t="shared" si="16"/>
        <v>OK</v>
      </c>
    </row>
    <row r="225" spans="7:9" x14ac:dyDescent="0.25">
      <c r="G225" s="49">
        <f>IF(AND(TPL!F225&lt;&gt;"",TPL!U225&lt;&gt;""),1,0)+IF(AND(TPL!G225&lt;&gt;"",TPL!V225&lt;&gt;""),1,0)+IF(AND(TPL!H225&lt;&gt;"",TPL!W225&lt;&gt;""),1,0)+IF(AND(TPL!I225&lt;&gt;"",TPL!X225&lt;&gt;""),1,0)+IF(AND(TPL!J225&lt;&gt;"",TPL!Y225&lt;&gt;""),1,0)+IF(AND(TPL!K225&lt;&gt;"",TPL!Z225&lt;&gt;""),1,0)+IF(AND(TPL!L225&lt;&gt;"",TPL!AA225&lt;&gt;""),1,0)+IF(AND(TPL!M225&lt;&gt;"",TPL!AB225&lt;&gt;""),1,0)+IF(AND(TPL!N225&lt;&gt;"",TPL!AC225&lt;&gt;""),1,0)+IF(AND(TPL!O225&lt;&gt;"",TPL!AD225&lt;&gt;""),1,0)+IF(AND(TPL!P225&lt;&gt;"",TPL!AE225&lt;&gt;""),1,0)+IF(AND(TPL!Q225&lt;&gt;"",TPL!AF225&lt;&gt;""),1,0)</f>
        <v>0</v>
      </c>
      <c r="H225" s="65">
        <f>COUNTA(TPL!F225:Q225)+COUNTA(TPL!U225:AF225)</f>
        <v>0</v>
      </c>
      <c r="I225" s="51" t="str">
        <f t="shared" si="16"/>
        <v>OK</v>
      </c>
    </row>
    <row r="226" spans="7:9" x14ac:dyDescent="0.25">
      <c r="G226" s="49">
        <f>IF(AND(TPL!F226&lt;&gt;"",TPL!U226&lt;&gt;""),1,0)+IF(AND(TPL!G226&lt;&gt;"",TPL!V226&lt;&gt;""),1,0)+IF(AND(TPL!H226&lt;&gt;"",TPL!W226&lt;&gt;""),1,0)+IF(AND(TPL!I226&lt;&gt;"",TPL!X226&lt;&gt;""),1,0)+IF(AND(TPL!J226&lt;&gt;"",TPL!Y226&lt;&gt;""),1,0)+IF(AND(TPL!K226&lt;&gt;"",TPL!Z226&lt;&gt;""),1,0)+IF(AND(TPL!L226&lt;&gt;"",TPL!AA226&lt;&gt;""),1,0)+IF(AND(TPL!M226&lt;&gt;"",TPL!AB226&lt;&gt;""),1,0)+IF(AND(TPL!N226&lt;&gt;"",TPL!AC226&lt;&gt;""),1,0)+IF(AND(TPL!O226&lt;&gt;"",TPL!AD226&lt;&gt;""),1,0)+IF(AND(TPL!P226&lt;&gt;"",TPL!AE226&lt;&gt;""),1,0)+IF(AND(TPL!Q226&lt;&gt;"",TPL!AF226&lt;&gt;""),1,0)</f>
        <v>0</v>
      </c>
      <c r="H226" s="65">
        <f>COUNTA(TPL!F226:Q226)+COUNTA(TPL!U226:AF226)</f>
        <v>0</v>
      </c>
      <c r="I226" s="51" t="str">
        <f t="shared" si="16"/>
        <v>OK</v>
      </c>
    </row>
    <row r="227" spans="7:9" x14ac:dyDescent="0.25">
      <c r="G227" s="49">
        <f>IF(AND(TPL!F227&lt;&gt;"",TPL!U227&lt;&gt;""),1,0)+IF(AND(TPL!G227&lt;&gt;"",TPL!V227&lt;&gt;""),1,0)+IF(AND(TPL!H227&lt;&gt;"",TPL!W227&lt;&gt;""),1,0)+IF(AND(TPL!I227&lt;&gt;"",TPL!X227&lt;&gt;""),1,0)+IF(AND(TPL!J227&lt;&gt;"",TPL!Y227&lt;&gt;""),1,0)+IF(AND(TPL!K227&lt;&gt;"",TPL!Z227&lt;&gt;""),1,0)+IF(AND(TPL!L227&lt;&gt;"",TPL!AA227&lt;&gt;""),1,0)+IF(AND(TPL!M227&lt;&gt;"",TPL!AB227&lt;&gt;""),1,0)+IF(AND(TPL!N227&lt;&gt;"",TPL!AC227&lt;&gt;""),1,0)+IF(AND(TPL!O227&lt;&gt;"",TPL!AD227&lt;&gt;""),1,0)+IF(AND(TPL!P227&lt;&gt;"",TPL!AE227&lt;&gt;""),1,0)+IF(AND(TPL!Q227&lt;&gt;"",TPL!AF227&lt;&gt;""),1,0)</f>
        <v>0</v>
      </c>
      <c r="H227" s="65">
        <f>COUNTA(TPL!F227:Q227)+COUNTA(TPL!U227:AF227)</f>
        <v>0</v>
      </c>
      <c r="I227" s="51" t="str">
        <f t="shared" si="16"/>
        <v>OK</v>
      </c>
    </row>
    <row r="231" spans="7:9" x14ac:dyDescent="0.25">
      <c r="G231" s="49">
        <f>IF(AND(TPL!F231&lt;&gt;"",TPL!U231&lt;&gt;""),1,0)+IF(AND(TPL!G231&lt;&gt;"",TPL!V231&lt;&gt;""),1,0)+IF(AND(TPL!H231&lt;&gt;"",TPL!W231&lt;&gt;""),1,0)+IF(AND(TPL!I231&lt;&gt;"",TPL!X231&lt;&gt;""),1,0)+IF(AND(TPL!J231&lt;&gt;"",TPL!Y231&lt;&gt;""),1,0)+IF(AND(TPL!K231&lt;&gt;"",TPL!Z231&lt;&gt;""),1,0)+IF(AND(TPL!L231&lt;&gt;"",TPL!AA231&lt;&gt;""),1,0)+IF(AND(TPL!M231&lt;&gt;"",TPL!AB231&lt;&gt;""),1,0)+IF(AND(TPL!N231&lt;&gt;"",TPL!AC231&lt;&gt;""),1,0)+IF(AND(TPL!O231&lt;&gt;"",TPL!AD231&lt;&gt;""),1,0)+IF(AND(TPL!P231&lt;&gt;"",TPL!AE231&lt;&gt;""),1,0)+IF(AND(TPL!Q231&lt;&gt;"",TPL!AF231&lt;&gt;""),1,0)</f>
        <v>0</v>
      </c>
      <c r="H231" s="65">
        <f>COUNTA(TPL!F231:Q231)+COUNTA(TPL!U231:AF231)</f>
        <v>0</v>
      </c>
      <c r="I231" s="51" t="str">
        <f t="shared" ref="I231:I271" si="17">IF(H231/2=G231,"OK","ERROR")</f>
        <v>OK</v>
      </c>
    </row>
    <row r="232" spans="7:9" x14ac:dyDescent="0.25">
      <c r="G232" s="49">
        <f>IF(AND(TPL!F232&lt;&gt;"",TPL!U232&lt;&gt;""),1,0)+IF(AND(TPL!G232&lt;&gt;"",TPL!V232&lt;&gt;""),1,0)+IF(AND(TPL!H232&lt;&gt;"",TPL!W232&lt;&gt;""),1,0)+IF(AND(TPL!I232&lt;&gt;"",TPL!X232&lt;&gt;""),1,0)+IF(AND(TPL!J232&lt;&gt;"",TPL!Y232&lt;&gt;""),1,0)+IF(AND(TPL!K232&lt;&gt;"",TPL!Z232&lt;&gt;""),1,0)+IF(AND(TPL!L232&lt;&gt;"",TPL!AA232&lt;&gt;""),1,0)+IF(AND(TPL!M232&lt;&gt;"",TPL!AB232&lt;&gt;""),1,0)+IF(AND(TPL!N232&lt;&gt;"",TPL!AC232&lt;&gt;""),1,0)+IF(AND(TPL!O232&lt;&gt;"",TPL!AD232&lt;&gt;""),1,0)+IF(AND(TPL!P232&lt;&gt;"",TPL!AE232&lt;&gt;""),1,0)+IF(AND(TPL!Q232&lt;&gt;"",TPL!AF232&lt;&gt;""),1,0)</f>
        <v>0</v>
      </c>
      <c r="H232" s="65">
        <f>COUNTA(TPL!F232:Q232)+COUNTA(TPL!U232:AF232)</f>
        <v>0</v>
      </c>
      <c r="I232" s="51" t="str">
        <f t="shared" si="17"/>
        <v>OK</v>
      </c>
    </row>
    <row r="233" spans="7:9" x14ac:dyDescent="0.25">
      <c r="G233" s="49">
        <f>IF(AND(TPL!F233&lt;&gt;"",TPL!U233&lt;&gt;""),1,0)+IF(AND(TPL!G233&lt;&gt;"",TPL!V233&lt;&gt;""),1,0)+IF(AND(TPL!H233&lt;&gt;"",TPL!W233&lt;&gt;""),1,0)+IF(AND(TPL!I233&lt;&gt;"",TPL!X233&lt;&gt;""),1,0)+IF(AND(TPL!J233&lt;&gt;"",TPL!Y233&lt;&gt;""),1,0)+IF(AND(TPL!K233&lt;&gt;"",TPL!Z233&lt;&gt;""),1,0)+IF(AND(TPL!L233&lt;&gt;"",TPL!AA233&lt;&gt;""),1,0)+IF(AND(TPL!M233&lt;&gt;"",TPL!AB233&lt;&gt;""),1,0)+IF(AND(TPL!N233&lt;&gt;"",TPL!AC233&lt;&gt;""),1,0)+IF(AND(TPL!O233&lt;&gt;"",TPL!AD233&lt;&gt;""),1,0)+IF(AND(TPL!P233&lt;&gt;"",TPL!AE233&lt;&gt;""),1,0)+IF(AND(TPL!Q233&lt;&gt;"",TPL!AF233&lt;&gt;""),1,0)</f>
        <v>0</v>
      </c>
      <c r="H233" s="65">
        <f>COUNTA(TPL!F233:Q233)+COUNTA(TPL!U233:AF233)</f>
        <v>0</v>
      </c>
      <c r="I233" s="51" t="str">
        <f t="shared" si="17"/>
        <v>OK</v>
      </c>
    </row>
    <row r="234" spans="7:9" x14ac:dyDescent="0.25">
      <c r="G234" s="49">
        <f>IF(AND(TPL!F234&lt;&gt;"",TPL!U234&lt;&gt;""),1,0)+IF(AND(TPL!G234&lt;&gt;"",TPL!V234&lt;&gt;""),1,0)+IF(AND(TPL!H234&lt;&gt;"",TPL!W234&lt;&gt;""),1,0)+IF(AND(TPL!I234&lt;&gt;"",TPL!X234&lt;&gt;""),1,0)+IF(AND(TPL!J234&lt;&gt;"",TPL!Y234&lt;&gt;""),1,0)+IF(AND(TPL!K234&lt;&gt;"",TPL!Z234&lt;&gt;""),1,0)+IF(AND(TPL!L234&lt;&gt;"",TPL!AA234&lt;&gt;""),1,0)+IF(AND(TPL!M234&lt;&gt;"",TPL!AB234&lt;&gt;""),1,0)+IF(AND(TPL!N234&lt;&gt;"",TPL!AC234&lt;&gt;""),1,0)+IF(AND(TPL!O234&lt;&gt;"",TPL!AD234&lt;&gt;""),1,0)+IF(AND(TPL!P234&lt;&gt;"",TPL!AE234&lt;&gt;""),1,0)+IF(AND(TPL!Q234&lt;&gt;"",TPL!AF234&lt;&gt;""),1,0)</f>
        <v>0</v>
      </c>
      <c r="H234" s="65">
        <f>COUNTA(TPL!F234:Q234)+COUNTA(TPL!U234:AF234)</f>
        <v>0</v>
      </c>
      <c r="I234" s="51" t="str">
        <f t="shared" si="17"/>
        <v>OK</v>
      </c>
    </row>
    <row r="235" spans="7:9" x14ac:dyDescent="0.25">
      <c r="G235" s="49">
        <f>IF(AND(TPL!F235&lt;&gt;"",TPL!U235&lt;&gt;""),1,0)+IF(AND(TPL!G235&lt;&gt;"",TPL!V235&lt;&gt;""),1,0)+IF(AND(TPL!H235&lt;&gt;"",TPL!W235&lt;&gt;""),1,0)+IF(AND(TPL!I235&lt;&gt;"",TPL!X235&lt;&gt;""),1,0)+IF(AND(TPL!J235&lt;&gt;"",TPL!Y235&lt;&gt;""),1,0)+IF(AND(TPL!K235&lt;&gt;"",TPL!Z235&lt;&gt;""),1,0)+IF(AND(TPL!L235&lt;&gt;"",TPL!AA235&lt;&gt;""),1,0)+IF(AND(TPL!M235&lt;&gt;"",TPL!AB235&lt;&gt;""),1,0)+IF(AND(TPL!N235&lt;&gt;"",TPL!AC235&lt;&gt;""),1,0)+IF(AND(TPL!O235&lt;&gt;"",TPL!AD235&lt;&gt;""),1,0)+IF(AND(TPL!P235&lt;&gt;"",TPL!AE235&lt;&gt;""),1,0)+IF(AND(TPL!Q235&lt;&gt;"",TPL!AF235&lt;&gt;""),1,0)</f>
        <v>0</v>
      </c>
      <c r="H235" s="65">
        <f>COUNTA(TPL!F235:Q235)+COUNTA(TPL!U235:AF235)</f>
        <v>0</v>
      </c>
      <c r="I235" s="51" t="str">
        <f t="shared" si="17"/>
        <v>OK</v>
      </c>
    </row>
    <row r="236" spans="7:9" x14ac:dyDescent="0.25">
      <c r="G236" s="49">
        <f>IF(AND(TPL!F236&lt;&gt;"",TPL!U236&lt;&gt;""),1,0)+IF(AND(TPL!G236&lt;&gt;"",TPL!V236&lt;&gt;""),1,0)+IF(AND(TPL!H236&lt;&gt;"",TPL!W236&lt;&gt;""),1,0)+IF(AND(TPL!I236&lt;&gt;"",TPL!X236&lt;&gt;""),1,0)+IF(AND(TPL!J236&lt;&gt;"",TPL!Y236&lt;&gt;""),1,0)+IF(AND(TPL!K236&lt;&gt;"",TPL!Z236&lt;&gt;""),1,0)+IF(AND(TPL!L236&lt;&gt;"",TPL!AA236&lt;&gt;""),1,0)+IF(AND(TPL!M236&lt;&gt;"",TPL!AB236&lt;&gt;""),1,0)+IF(AND(TPL!N236&lt;&gt;"",TPL!AC236&lt;&gt;""),1,0)+IF(AND(TPL!O236&lt;&gt;"",TPL!AD236&lt;&gt;""),1,0)+IF(AND(TPL!P236&lt;&gt;"",TPL!AE236&lt;&gt;""),1,0)+IF(AND(TPL!Q236&lt;&gt;"",TPL!AF236&lt;&gt;""),1,0)</f>
        <v>0</v>
      </c>
      <c r="H236" s="65">
        <f>COUNTA(TPL!F236:Q236)+COUNTA(TPL!U236:AF236)</f>
        <v>0</v>
      </c>
      <c r="I236" s="51" t="str">
        <f t="shared" si="17"/>
        <v>OK</v>
      </c>
    </row>
    <row r="237" spans="7:9" x14ac:dyDescent="0.25">
      <c r="G237" s="49">
        <f>IF(AND(TPL!F237&lt;&gt;"",TPL!U237&lt;&gt;""),1,0)+IF(AND(TPL!G237&lt;&gt;"",TPL!V237&lt;&gt;""),1,0)+IF(AND(TPL!H237&lt;&gt;"",TPL!W237&lt;&gt;""),1,0)+IF(AND(TPL!I237&lt;&gt;"",TPL!X237&lt;&gt;""),1,0)+IF(AND(TPL!J237&lt;&gt;"",TPL!Y237&lt;&gt;""),1,0)+IF(AND(TPL!K237&lt;&gt;"",TPL!Z237&lt;&gt;""),1,0)+IF(AND(TPL!L237&lt;&gt;"",TPL!AA237&lt;&gt;""),1,0)+IF(AND(TPL!M237&lt;&gt;"",TPL!AB237&lt;&gt;""),1,0)+IF(AND(TPL!N237&lt;&gt;"",TPL!AC237&lt;&gt;""),1,0)+IF(AND(TPL!O237&lt;&gt;"",TPL!AD237&lt;&gt;""),1,0)+IF(AND(TPL!P237&lt;&gt;"",TPL!AE237&lt;&gt;""),1,0)+IF(AND(TPL!Q237&lt;&gt;"",TPL!AF237&lt;&gt;""),1,0)</f>
        <v>0</v>
      </c>
      <c r="H237" s="65">
        <f>COUNTA(TPL!F237:Q237)+COUNTA(TPL!U237:AF237)</f>
        <v>0</v>
      </c>
      <c r="I237" s="51" t="str">
        <f t="shared" si="17"/>
        <v>OK</v>
      </c>
    </row>
    <row r="238" spans="7:9" x14ac:dyDescent="0.25">
      <c r="G238" s="49">
        <f>IF(AND(TPL!F238&lt;&gt;"",TPL!U238&lt;&gt;""),1,0)+IF(AND(TPL!G238&lt;&gt;"",TPL!V238&lt;&gt;""),1,0)+IF(AND(TPL!H238&lt;&gt;"",TPL!W238&lt;&gt;""),1,0)+IF(AND(TPL!I238&lt;&gt;"",TPL!X238&lt;&gt;""),1,0)+IF(AND(TPL!J238&lt;&gt;"",TPL!Y238&lt;&gt;""),1,0)+IF(AND(TPL!K238&lt;&gt;"",TPL!Z238&lt;&gt;""),1,0)+IF(AND(TPL!L238&lt;&gt;"",TPL!AA238&lt;&gt;""),1,0)+IF(AND(TPL!M238&lt;&gt;"",TPL!AB238&lt;&gt;""),1,0)+IF(AND(TPL!N238&lt;&gt;"",TPL!AC238&lt;&gt;""),1,0)+IF(AND(TPL!O238&lt;&gt;"",TPL!AD238&lt;&gt;""),1,0)+IF(AND(TPL!P238&lt;&gt;"",TPL!AE238&lt;&gt;""),1,0)+IF(AND(TPL!Q238&lt;&gt;"",TPL!AF238&lt;&gt;""),1,0)</f>
        <v>0</v>
      </c>
      <c r="H238" s="65">
        <f>COUNTA(TPL!F238:Q238)+COUNTA(TPL!U238:AF238)</f>
        <v>0</v>
      </c>
      <c r="I238" s="51" t="str">
        <f t="shared" si="17"/>
        <v>OK</v>
      </c>
    </row>
    <row r="239" spans="7:9" x14ac:dyDescent="0.25">
      <c r="G239" s="49">
        <f>IF(AND(TPL!F239&lt;&gt;"",TPL!U239&lt;&gt;""),1,0)+IF(AND(TPL!G239&lt;&gt;"",TPL!V239&lt;&gt;""),1,0)+IF(AND(TPL!H239&lt;&gt;"",TPL!W239&lt;&gt;""),1,0)+IF(AND(TPL!I239&lt;&gt;"",TPL!X239&lt;&gt;""),1,0)+IF(AND(TPL!J239&lt;&gt;"",TPL!Y239&lt;&gt;""),1,0)+IF(AND(TPL!K239&lt;&gt;"",TPL!Z239&lt;&gt;""),1,0)+IF(AND(TPL!L239&lt;&gt;"",TPL!AA239&lt;&gt;""),1,0)+IF(AND(TPL!M239&lt;&gt;"",TPL!AB239&lt;&gt;""),1,0)+IF(AND(TPL!N239&lt;&gt;"",TPL!AC239&lt;&gt;""),1,0)+IF(AND(TPL!O239&lt;&gt;"",TPL!AD239&lt;&gt;""),1,0)+IF(AND(TPL!P239&lt;&gt;"",TPL!AE239&lt;&gt;""),1,0)+IF(AND(TPL!Q239&lt;&gt;"",TPL!AF239&lt;&gt;""),1,0)</f>
        <v>0</v>
      </c>
      <c r="H239" s="65">
        <f>COUNTA(TPL!F239:Q239)+COUNTA(TPL!U239:AF239)</f>
        <v>0</v>
      </c>
      <c r="I239" s="51" t="str">
        <f t="shared" si="17"/>
        <v>OK</v>
      </c>
    </row>
    <row r="240" spans="7:9" x14ac:dyDescent="0.25">
      <c r="G240" s="49">
        <f>IF(AND(TPL!F240&lt;&gt;"",TPL!U240&lt;&gt;""),1,0)+IF(AND(TPL!G240&lt;&gt;"",TPL!V240&lt;&gt;""),1,0)+IF(AND(TPL!H240&lt;&gt;"",TPL!W240&lt;&gt;""),1,0)+IF(AND(TPL!I240&lt;&gt;"",TPL!X240&lt;&gt;""),1,0)+IF(AND(TPL!J240&lt;&gt;"",TPL!Y240&lt;&gt;""),1,0)+IF(AND(TPL!K240&lt;&gt;"",TPL!Z240&lt;&gt;""),1,0)+IF(AND(TPL!L240&lt;&gt;"",TPL!AA240&lt;&gt;""),1,0)+IF(AND(TPL!M240&lt;&gt;"",TPL!AB240&lt;&gt;""),1,0)+IF(AND(TPL!N240&lt;&gt;"",TPL!AC240&lt;&gt;""),1,0)+IF(AND(TPL!O240&lt;&gt;"",TPL!AD240&lt;&gt;""),1,0)+IF(AND(TPL!P240&lt;&gt;"",TPL!AE240&lt;&gt;""),1,0)+IF(AND(TPL!Q240&lt;&gt;"",TPL!AF240&lt;&gt;""),1,0)</f>
        <v>0</v>
      </c>
      <c r="H240" s="65">
        <f>COUNTA(TPL!F240:Q240)+COUNTA(TPL!U240:AF240)</f>
        <v>0</v>
      </c>
      <c r="I240" s="51" t="str">
        <f t="shared" si="17"/>
        <v>OK</v>
      </c>
    </row>
    <row r="241" spans="7:9" x14ac:dyDescent="0.25">
      <c r="G241" s="49">
        <f>IF(AND(TPL!F241&lt;&gt;"",TPL!U241&lt;&gt;""),1,0)+IF(AND(TPL!G241&lt;&gt;"",TPL!V241&lt;&gt;""),1,0)+IF(AND(TPL!H241&lt;&gt;"",TPL!W241&lt;&gt;""),1,0)+IF(AND(TPL!I241&lt;&gt;"",TPL!X241&lt;&gt;""),1,0)+IF(AND(TPL!J241&lt;&gt;"",TPL!Y241&lt;&gt;""),1,0)+IF(AND(TPL!K241&lt;&gt;"",TPL!Z241&lt;&gt;""),1,0)+IF(AND(TPL!L241&lt;&gt;"",TPL!AA241&lt;&gt;""),1,0)+IF(AND(TPL!M241&lt;&gt;"",TPL!AB241&lt;&gt;""),1,0)+IF(AND(TPL!N241&lt;&gt;"",TPL!AC241&lt;&gt;""),1,0)+IF(AND(TPL!O241&lt;&gt;"",TPL!AD241&lt;&gt;""),1,0)+IF(AND(TPL!P241&lt;&gt;"",TPL!AE241&lt;&gt;""),1,0)+IF(AND(TPL!Q241&lt;&gt;"",TPL!AF241&lt;&gt;""),1,0)</f>
        <v>0</v>
      </c>
      <c r="H241" s="65">
        <f>COUNTA(TPL!F241:Q241)+COUNTA(TPL!U241:AF241)</f>
        <v>0</v>
      </c>
      <c r="I241" s="51" t="str">
        <f t="shared" si="17"/>
        <v>OK</v>
      </c>
    </row>
    <row r="242" spans="7:9" x14ac:dyDescent="0.25">
      <c r="G242" s="49">
        <f>IF(AND(TPL!F242&lt;&gt;"",TPL!U242&lt;&gt;""),1,0)+IF(AND(TPL!G242&lt;&gt;"",TPL!V242&lt;&gt;""),1,0)+IF(AND(TPL!H242&lt;&gt;"",TPL!W242&lt;&gt;""),1,0)+IF(AND(TPL!I242&lt;&gt;"",TPL!X242&lt;&gt;""),1,0)+IF(AND(TPL!J242&lt;&gt;"",TPL!Y242&lt;&gt;""),1,0)+IF(AND(TPL!K242&lt;&gt;"",TPL!Z242&lt;&gt;""),1,0)+IF(AND(TPL!L242&lt;&gt;"",TPL!AA242&lt;&gt;""),1,0)+IF(AND(TPL!M242&lt;&gt;"",TPL!AB242&lt;&gt;""),1,0)+IF(AND(TPL!N242&lt;&gt;"",TPL!AC242&lt;&gt;""),1,0)+IF(AND(TPL!O242&lt;&gt;"",TPL!AD242&lt;&gt;""),1,0)+IF(AND(TPL!P242&lt;&gt;"",TPL!AE242&lt;&gt;""),1,0)+IF(AND(TPL!Q242&lt;&gt;"",TPL!AF242&lt;&gt;""),1,0)</f>
        <v>0</v>
      </c>
      <c r="H242" s="65">
        <f>COUNTA(TPL!F242:Q242)+COUNTA(TPL!U242:AF242)</f>
        <v>0</v>
      </c>
      <c r="I242" s="51" t="str">
        <f t="shared" si="17"/>
        <v>OK</v>
      </c>
    </row>
    <row r="243" spans="7:9" x14ac:dyDescent="0.25">
      <c r="G243" s="49">
        <f>IF(AND(TPL!F243&lt;&gt;"",TPL!U243&lt;&gt;""),1,0)+IF(AND(TPL!G243&lt;&gt;"",TPL!V243&lt;&gt;""),1,0)+IF(AND(TPL!H243&lt;&gt;"",TPL!W243&lt;&gt;""),1,0)+IF(AND(TPL!I243&lt;&gt;"",TPL!X243&lt;&gt;""),1,0)+IF(AND(TPL!J243&lt;&gt;"",TPL!Y243&lt;&gt;""),1,0)+IF(AND(TPL!K243&lt;&gt;"",TPL!Z243&lt;&gt;""),1,0)+IF(AND(TPL!L243&lt;&gt;"",TPL!AA243&lt;&gt;""),1,0)+IF(AND(TPL!M243&lt;&gt;"",TPL!AB243&lt;&gt;""),1,0)+IF(AND(TPL!N243&lt;&gt;"",TPL!AC243&lt;&gt;""),1,0)+IF(AND(TPL!O243&lt;&gt;"",TPL!AD243&lt;&gt;""),1,0)+IF(AND(TPL!P243&lt;&gt;"",TPL!AE243&lt;&gt;""),1,0)+IF(AND(TPL!Q243&lt;&gt;"",TPL!AF243&lt;&gt;""),1,0)</f>
        <v>0</v>
      </c>
      <c r="H243" s="65">
        <f>COUNTA(TPL!F243:Q243)+COUNTA(TPL!U243:AF243)</f>
        <v>0</v>
      </c>
      <c r="I243" s="51" t="str">
        <f t="shared" si="17"/>
        <v>OK</v>
      </c>
    </row>
    <row r="244" spans="7:9" x14ac:dyDescent="0.25">
      <c r="G244" s="49">
        <f>IF(AND(TPL!F244&lt;&gt;"",TPL!U244&lt;&gt;""),1,0)+IF(AND(TPL!G244&lt;&gt;"",TPL!V244&lt;&gt;""),1,0)+IF(AND(TPL!H244&lt;&gt;"",TPL!W244&lt;&gt;""),1,0)+IF(AND(TPL!I244&lt;&gt;"",TPL!X244&lt;&gt;""),1,0)+IF(AND(TPL!J244&lt;&gt;"",TPL!Y244&lt;&gt;""),1,0)+IF(AND(TPL!K244&lt;&gt;"",TPL!Z244&lt;&gt;""),1,0)+IF(AND(TPL!L244&lt;&gt;"",TPL!AA244&lt;&gt;""),1,0)+IF(AND(TPL!M244&lt;&gt;"",TPL!AB244&lt;&gt;""),1,0)+IF(AND(TPL!N244&lt;&gt;"",TPL!AC244&lt;&gt;""),1,0)+IF(AND(TPL!O244&lt;&gt;"",TPL!AD244&lt;&gt;""),1,0)+IF(AND(TPL!P244&lt;&gt;"",TPL!AE244&lt;&gt;""),1,0)+IF(AND(TPL!Q244&lt;&gt;"",TPL!AF244&lt;&gt;""),1,0)</f>
        <v>0</v>
      </c>
      <c r="H244" s="65">
        <f>COUNTA(TPL!F244:Q244)+COUNTA(TPL!U244:AF244)</f>
        <v>0</v>
      </c>
      <c r="I244" s="51" t="str">
        <f t="shared" si="17"/>
        <v>OK</v>
      </c>
    </row>
    <row r="245" spans="7:9" x14ac:dyDescent="0.25">
      <c r="G245" s="49">
        <f>IF(AND(TPL!F245&lt;&gt;"",TPL!U245&lt;&gt;""),1,0)+IF(AND(TPL!G245&lt;&gt;"",TPL!V245&lt;&gt;""),1,0)+IF(AND(TPL!H245&lt;&gt;"",TPL!W245&lt;&gt;""),1,0)+IF(AND(TPL!I245&lt;&gt;"",TPL!X245&lt;&gt;""),1,0)+IF(AND(TPL!J245&lt;&gt;"",TPL!Y245&lt;&gt;""),1,0)+IF(AND(TPL!K245&lt;&gt;"",TPL!Z245&lt;&gt;""),1,0)+IF(AND(TPL!L245&lt;&gt;"",TPL!AA245&lt;&gt;""),1,0)+IF(AND(TPL!M245&lt;&gt;"",TPL!AB245&lt;&gt;""),1,0)+IF(AND(TPL!N245&lt;&gt;"",TPL!AC245&lt;&gt;""),1,0)+IF(AND(TPL!O245&lt;&gt;"",TPL!AD245&lt;&gt;""),1,0)+IF(AND(TPL!P245&lt;&gt;"",TPL!AE245&lt;&gt;""),1,0)+IF(AND(TPL!Q245&lt;&gt;"",TPL!AF245&lt;&gt;""),1,0)</f>
        <v>0</v>
      </c>
      <c r="H245" s="65">
        <f>COUNTA(TPL!F245:Q245)+COUNTA(TPL!U245:AF245)</f>
        <v>0</v>
      </c>
      <c r="I245" s="51" t="str">
        <f t="shared" si="17"/>
        <v>OK</v>
      </c>
    </row>
    <row r="246" spans="7:9" x14ac:dyDescent="0.25">
      <c r="G246" s="49">
        <f>IF(AND(TPL!F246&lt;&gt;"",TPL!U246&lt;&gt;""),1,0)+IF(AND(TPL!G246&lt;&gt;"",TPL!V246&lt;&gt;""),1,0)+IF(AND(TPL!H246&lt;&gt;"",TPL!W246&lt;&gt;""),1,0)+IF(AND(TPL!I246&lt;&gt;"",TPL!X246&lt;&gt;""),1,0)+IF(AND(TPL!J246&lt;&gt;"",TPL!Y246&lt;&gt;""),1,0)+IF(AND(TPL!K246&lt;&gt;"",TPL!Z246&lt;&gt;""),1,0)+IF(AND(TPL!L246&lt;&gt;"",TPL!AA246&lt;&gt;""),1,0)+IF(AND(TPL!M246&lt;&gt;"",TPL!AB246&lt;&gt;""),1,0)+IF(AND(TPL!N246&lt;&gt;"",TPL!AC246&lt;&gt;""),1,0)+IF(AND(TPL!O246&lt;&gt;"",TPL!AD246&lt;&gt;""),1,0)+IF(AND(TPL!P246&lt;&gt;"",TPL!AE246&lt;&gt;""),1,0)+IF(AND(TPL!Q246&lt;&gt;"",TPL!AF246&lt;&gt;""),1,0)</f>
        <v>0</v>
      </c>
      <c r="H246" s="65">
        <f>COUNTA(TPL!F246:Q246)+COUNTA(TPL!U246:AF246)</f>
        <v>0</v>
      </c>
      <c r="I246" s="51" t="str">
        <f t="shared" si="17"/>
        <v>OK</v>
      </c>
    </row>
    <row r="247" spans="7:9" x14ac:dyDescent="0.25">
      <c r="G247" s="49">
        <f>IF(AND(TPL!F247&lt;&gt;"",TPL!U247&lt;&gt;""),1,0)+IF(AND(TPL!G247&lt;&gt;"",TPL!V247&lt;&gt;""),1,0)+IF(AND(TPL!H247&lt;&gt;"",TPL!W247&lt;&gt;""),1,0)+IF(AND(TPL!I247&lt;&gt;"",TPL!X247&lt;&gt;""),1,0)+IF(AND(TPL!J247&lt;&gt;"",TPL!Y247&lt;&gt;""),1,0)+IF(AND(TPL!K247&lt;&gt;"",TPL!Z247&lt;&gt;""),1,0)+IF(AND(TPL!L247&lt;&gt;"",TPL!AA247&lt;&gt;""),1,0)+IF(AND(TPL!M247&lt;&gt;"",TPL!AB247&lt;&gt;""),1,0)+IF(AND(TPL!N247&lt;&gt;"",TPL!AC247&lt;&gt;""),1,0)+IF(AND(TPL!O247&lt;&gt;"",TPL!AD247&lt;&gt;""),1,0)+IF(AND(TPL!P247&lt;&gt;"",TPL!AE247&lt;&gt;""),1,0)+IF(AND(TPL!Q247&lt;&gt;"",TPL!AF247&lt;&gt;""),1,0)</f>
        <v>0</v>
      </c>
      <c r="H247" s="65">
        <f>COUNTA(TPL!F247:Q247)+COUNTA(TPL!U247:AF247)</f>
        <v>0</v>
      </c>
      <c r="I247" s="51" t="str">
        <f t="shared" si="17"/>
        <v>OK</v>
      </c>
    </row>
    <row r="248" spans="7:9" x14ac:dyDescent="0.25">
      <c r="G248" s="49">
        <f>IF(AND(TPL!F248&lt;&gt;"",TPL!U248&lt;&gt;""),1,0)+IF(AND(TPL!G248&lt;&gt;"",TPL!V248&lt;&gt;""),1,0)+IF(AND(TPL!H248&lt;&gt;"",TPL!W248&lt;&gt;""),1,0)+IF(AND(TPL!I248&lt;&gt;"",TPL!X248&lt;&gt;""),1,0)+IF(AND(TPL!J248&lt;&gt;"",TPL!Y248&lt;&gt;""),1,0)+IF(AND(TPL!K248&lt;&gt;"",TPL!Z248&lt;&gt;""),1,0)+IF(AND(TPL!L248&lt;&gt;"",TPL!AA248&lt;&gt;""),1,0)+IF(AND(TPL!M248&lt;&gt;"",TPL!AB248&lt;&gt;""),1,0)+IF(AND(TPL!N248&lt;&gt;"",TPL!AC248&lt;&gt;""),1,0)+IF(AND(TPL!O248&lt;&gt;"",TPL!AD248&lt;&gt;""),1,0)+IF(AND(TPL!P248&lt;&gt;"",TPL!AE248&lt;&gt;""),1,0)+IF(AND(TPL!Q248&lt;&gt;"",TPL!AF248&lt;&gt;""),1,0)</f>
        <v>0</v>
      </c>
      <c r="H248" s="65">
        <f>COUNTA(TPL!F248:Q248)+COUNTA(TPL!U248:AF248)</f>
        <v>0</v>
      </c>
      <c r="I248" s="51" t="str">
        <f t="shared" si="17"/>
        <v>OK</v>
      </c>
    </row>
    <row r="249" spans="7:9" x14ac:dyDescent="0.25">
      <c r="G249" s="49">
        <f>IF(AND(TPL!F249&lt;&gt;"",TPL!U249&lt;&gt;""),1,0)+IF(AND(TPL!G249&lt;&gt;"",TPL!V249&lt;&gt;""),1,0)+IF(AND(TPL!H249&lt;&gt;"",TPL!W249&lt;&gt;""),1,0)+IF(AND(TPL!I249&lt;&gt;"",TPL!X249&lt;&gt;""),1,0)+IF(AND(TPL!J249&lt;&gt;"",TPL!Y249&lt;&gt;""),1,0)+IF(AND(TPL!K249&lt;&gt;"",TPL!Z249&lt;&gt;""),1,0)+IF(AND(TPL!L249&lt;&gt;"",TPL!AA249&lt;&gt;""),1,0)+IF(AND(TPL!M249&lt;&gt;"",TPL!AB249&lt;&gt;""),1,0)+IF(AND(TPL!N249&lt;&gt;"",TPL!AC249&lt;&gt;""),1,0)+IF(AND(TPL!O249&lt;&gt;"",TPL!AD249&lt;&gt;""),1,0)+IF(AND(TPL!P249&lt;&gt;"",TPL!AE249&lt;&gt;""),1,0)+IF(AND(TPL!Q249&lt;&gt;"",TPL!AF249&lt;&gt;""),1,0)</f>
        <v>0</v>
      </c>
      <c r="H249" s="65">
        <f>COUNTA(TPL!F249:Q249)+COUNTA(TPL!U249:AF249)</f>
        <v>0</v>
      </c>
      <c r="I249" s="51" t="str">
        <f t="shared" si="17"/>
        <v>OK</v>
      </c>
    </row>
    <row r="250" spans="7:9" x14ac:dyDescent="0.25">
      <c r="G250" s="49">
        <f>IF(AND(TPL!F250&lt;&gt;"",TPL!U250&lt;&gt;""),1,0)+IF(AND(TPL!G250&lt;&gt;"",TPL!V250&lt;&gt;""),1,0)+IF(AND(TPL!H250&lt;&gt;"",TPL!W250&lt;&gt;""),1,0)+IF(AND(TPL!I250&lt;&gt;"",TPL!X250&lt;&gt;""),1,0)+IF(AND(TPL!J250&lt;&gt;"",TPL!Y250&lt;&gt;""),1,0)+IF(AND(TPL!K250&lt;&gt;"",TPL!Z250&lt;&gt;""),1,0)+IF(AND(TPL!L250&lt;&gt;"",TPL!AA250&lt;&gt;""),1,0)+IF(AND(TPL!M250&lt;&gt;"",TPL!AB250&lt;&gt;""),1,0)+IF(AND(TPL!N250&lt;&gt;"",TPL!AC250&lt;&gt;""),1,0)+IF(AND(TPL!O250&lt;&gt;"",TPL!AD250&lt;&gt;""),1,0)+IF(AND(TPL!P250&lt;&gt;"",TPL!AE250&lt;&gt;""),1,0)+IF(AND(TPL!Q250&lt;&gt;"",TPL!AF250&lt;&gt;""),1,0)</f>
        <v>0</v>
      </c>
      <c r="H250" s="65">
        <f>COUNTA(TPL!F250:Q250)+COUNTA(TPL!U250:AF250)</f>
        <v>0</v>
      </c>
      <c r="I250" s="51" t="str">
        <f t="shared" si="17"/>
        <v>OK</v>
      </c>
    </row>
    <row r="251" spans="7:9" x14ac:dyDescent="0.25">
      <c r="G251" s="49">
        <f>IF(AND(TPL!F251&lt;&gt;"",TPL!U251&lt;&gt;""),1,0)+IF(AND(TPL!G251&lt;&gt;"",TPL!V251&lt;&gt;""),1,0)+IF(AND(TPL!H251&lt;&gt;"",TPL!W251&lt;&gt;""),1,0)+IF(AND(TPL!I251&lt;&gt;"",TPL!X251&lt;&gt;""),1,0)+IF(AND(TPL!J251&lt;&gt;"",TPL!Y251&lt;&gt;""),1,0)+IF(AND(TPL!K251&lt;&gt;"",TPL!Z251&lt;&gt;""),1,0)+IF(AND(TPL!L251&lt;&gt;"",TPL!AA251&lt;&gt;""),1,0)+IF(AND(TPL!M251&lt;&gt;"",TPL!AB251&lt;&gt;""),1,0)+IF(AND(TPL!N251&lt;&gt;"",TPL!AC251&lt;&gt;""),1,0)+IF(AND(TPL!O251&lt;&gt;"",TPL!AD251&lt;&gt;""),1,0)+IF(AND(TPL!P251&lt;&gt;"",TPL!AE251&lt;&gt;""),1,0)+IF(AND(TPL!Q251&lt;&gt;"",TPL!AF251&lt;&gt;""),1,0)</f>
        <v>0</v>
      </c>
      <c r="H251" s="65">
        <f>COUNTA(TPL!F251:Q251)+COUNTA(TPL!U251:AF251)</f>
        <v>0</v>
      </c>
      <c r="I251" s="51" t="str">
        <f t="shared" si="17"/>
        <v>OK</v>
      </c>
    </row>
    <row r="252" spans="7:9" x14ac:dyDescent="0.25">
      <c r="G252" s="49">
        <f>IF(AND(TPL!F252&lt;&gt;"",TPL!U252&lt;&gt;""),1,0)+IF(AND(TPL!G252&lt;&gt;"",TPL!V252&lt;&gt;""),1,0)+IF(AND(TPL!H252&lt;&gt;"",TPL!W252&lt;&gt;""),1,0)+IF(AND(TPL!I252&lt;&gt;"",TPL!X252&lt;&gt;""),1,0)+IF(AND(TPL!J252&lt;&gt;"",TPL!Y252&lt;&gt;""),1,0)+IF(AND(TPL!K252&lt;&gt;"",TPL!Z252&lt;&gt;""),1,0)+IF(AND(TPL!L252&lt;&gt;"",TPL!AA252&lt;&gt;""),1,0)+IF(AND(TPL!M252&lt;&gt;"",TPL!AB252&lt;&gt;""),1,0)+IF(AND(TPL!N252&lt;&gt;"",TPL!AC252&lt;&gt;""),1,0)+IF(AND(TPL!O252&lt;&gt;"",TPL!AD252&lt;&gt;""),1,0)+IF(AND(TPL!P252&lt;&gt;"",TPL!AE252&lt;&gt;""),1,0)+IF(AND(TPL!Q252&lt;&gt;"",TPL!AF252&lt;&gt;""),1,0)</f>
        <v>0</v>
      </c>
      <c r="H252" s="65">
        <f>COUNTA(TPL!F252:Q252)+COUNTA(TPL!U252:AF252)</f>
        <v>0</v>
      </c>
      <c r="I252" s="51" t="str">
        <f t="shared" si="17"/>
        <v>OK</v>
      </c>
    </row>
    <row r="253" spans="7:9" x14ac:dyDescent="0.25">
      <c r="G253" s="49">
        <f>IF(AND(TPL!F253&lt;&gt;"",TPL!U253&lt;&gt;""),1,0)+IF(AND(TPL!G253&lt;&gt;"",TPL!V253&lt;&gt;""),1,0)+IF(AND(TPL!H253&lt;&gt;"",TPL!W253&lt;&gt;""),1,0)+IF(AND(TPL!I253&lt;&gt;"",TPL!X253&lt;&gt;""),1,0)+IF(AND(TPL!J253&lt;&gt;"",TPL!Y253&lt;&gt;""),1,0)+IF(AND(TPL!K253&lt;&gt;"",TPL!Z253&lt;&gt;""),1,0)+IF(AND(TPL!L253&lt;&gt;"",TPL!AA253&lt;&gt;""),1,0)+IF(AND(TPL!M253&lt;&gt;"",TPL!AB253&lt;&gt;""),1,0)+IF(AND(TPL!N253&lt;&gt;"",TPL!AC253&lt;&gt;""),1,0)+IF(AND(TPL!O253&lt;&gt;"",TPL!AD253&lt;&gt;""),1,0)+IF(AND(TPL!P253&lt;&gt;"",TPL!AE253&lt;&gt;""),1,0)+IF(AND(TPL!Q253&lt;&gt;"",TPL!AF253&lt;&gt;""),1,0)</f>
        <v>0</v>
      </c>
      <c r="H253" s="65">
        <f>COUNTA(TPL!F253:Q253)+COUNTA(TPL!U253:AF253)</f>
        <v>0</v>
      </c>
      <c r="I253" s="51" t="str">
        <f t="shared" si="17"/>
        <v>OK</v>
      </c>
    </row>
    <row r="254" spans="7:9" x14ac:dyDescent="0.25">
      <c r="G254" s="49">
        <f>IF(AND(TPL!F254&lt;&gt;"",TPL!U254&lt;&gt;""),1,0)+IF(AND(TPL!G254&lt;&gt;"",TPL!V254&lt;&gt;""),1,0)+IF(AND(TPL!H254&lt;&gt;"",TPL!W254&lt;&gt;""),1,0)+IF(AND(TPL!I254&lt;&gt;"",TPL!X254&lt;&gt;""),1,0)+IF(AND(TPL!J254&lt;&gt;"",TPL!Y254&lt;&gt;""),1,0)+IF(AND(TPL!K254&lt;&gt;"",TPL!Z254&lt;&gt;""),1,0)+IF(AND(TPL!L254&lt;&gt;"",TPL!AA254&lt;&gt;""),1,0)+IF(AND(TPL!M254&lt;&gt;"",TPL!AB254&lt;&gt;""),1,0)+IF(AND(TPL!N254&lt;&gt;"",TPL!AC254&lt;&gt;""),1,0)+IF(AND(TPL!O254&lt;&gt;"",TPL!AD254&lt;&gt;""),1,0)+IF(AND(TPL!P254&lt;&gt;"",TPL!AE254&lt;&gt;""),1,0)+IF(AND(TPL!Q254&lt;&gt;"",TPL!AF254&lt;&gt;""),1,0)</f>
        <v>0</v>
      </c>
      <c r="H254" s="65">
        <f>COUNTA(TPL!F254:Q254)+COUNTA(TPL!U254:AF254)</f>
        <v>0</v>
      </c>
      <c r="I254" s="51" t="str">
        <f t="shared" si="17"/>
        <v>OK</v>
      </c>
    </row>
    <row r="255" spans="7:9" x14ac:dyDescent="0.25">
      <c r="G255" s="49">
        <f>IF(AND(TPL!F255&lt;&gt;"",TPL!U255&lt;&gt;""),1,0)+IF(AND(TPL!G255&lt;&gt;"",TPL!V255&lt;&gt;""),1,0)+IF(AND(TPL!H255&lt;&gt;"",TPL!W255&lt;&gt;""),1,0)+IF(AND(TPL!I255&lt;&gt;"",TPL!X255&lt;&gt;""),1,0)+IF(AND(TPL!J255&lt;&gt;"",TPL!Y255&lt;&gt;""),1,0)+IF(AND(TPL!K255&lt;&gt;"",TPL!Z255&lt;&gt;""),1,0)+IF(AND(TPL!L255&lt;&gt;"",TPL!AA255&lt;&gt;""),1,0)+IF(AND(TPL!M255&lt;&gt;"",TPL!AB255&lt;&gt;""),1,0)+IF(AND(TPL!N255&lt;&gt;"",TPL!AC255&lt;&gt;""),1,0)+IF(AND(TPL!O255&lt;&gt;"",TPL!AD255&lt;&gt;""),1,0)+IF(AND(TPL!P255&lt;&gt;"",TPL!AE255&lt;&gt;""),1,0)+IF(AND(TPL!Q255&lt;&gt;"",TPL!AF255&lt;&gt;""),1,0)</f>
        <v>0</v>
      </c>
      <c r="H255" s="65">
        <f>COUNTA(TPL!F255:Q255)+COUNTA(TPL!U255:AF255)</f>
        <v>0</v>
      </c>
      <c r="I255" s="51" t="str">
        <f t="shared" si="17"/>
        <v>OK</v>
      </c>
    </row>
    <row r="256" spans="7:9" x14ac:dyDescent="0.25">
      <c r="G256" s="49">
        <f>IF(AND(TPL!F256&lt;&gt;"",TPL!U256&lt;&gt;""),1,0)+IF(AND(TPL!G256&lt;&gt;"",TPL!V256&lt;&gt;""),1,0)+IF(AND(TPL!H256&lt;&gt;"",TPL!W256&lt;&gt;""),1,0)+IF(AND(TPL!I256&lt;&gt;"",TPL!X256&lt;&gt;""),1,0)+IF(AND(TPL!J256&lt;&gt;"",TPL!Y256&lt;&gt;""),1,0)+IF(AND(TPL!K256&lt;&gt;"",TPL!Z256&lt;&gt;""),1,0)+IF(AND(TPL!L256&lt;&gt;"",TPL!AA256&lt;&gt;""),1,0)+IF(AND(TPL!M256&lt;&gt;"",TPL!AB256&lt;&gt;""),1,0)+IF(AND(TPL!N256&lt;&gt;"",TPL!AC256&lt;&gt;""),1,0)+IF(AND(TPL!O256&lt;&gt;"",TPL!AD256&lt;&gt;""),1,0)+IF(AND(TPL!P256&lt;&gt;"",TPL!AE256&lt;&gt;""),1,0)+IF(AND(TPL!Q256&lt;&gt;"",TPL!AF256&lt;&gt;""),1,0)</f>
        <v>0</v>
      </c>
      <c r="H256" s="65">
        <f>COUNTA(TPL!F256:Q256)+COUNTA(TPL!U256:AF256)</f>
        <v>0</v>
      </c>
      <c r="I256" s="51" t="str">
        <f t="shared" si="17"/>
        <v>OK</v>
      </c>
    </row>
    <row r="257" spans="7:9" x14ac:dyDescent="0.25">
      <c r="G257" s="49">
        <f>IF(AND(TPL!F257&lt;&gt;"",TPL!U257&lt;&gt;""),1,0)+IF(AND(TPL!G257&lt;&gt;"",TPL!V257&lt;&gt;""),1,0)+IF(AND(TPL!H257&lt;&gt;"",TPL!W257&lt;&gt;""),1,0)+IF(AND(TPL!I257&lt;&gt;"",TPL!X257&lt;&gt;""),1,0)+IF(AND(TPL!J257&lt;&gt;"",TPL!Y257&lt;&gt;""),1,0)+IF(AND(TPL!K257&lt;&gt;"",TPL!Z257&lt;&gt;""),1,0)+IF(AND(TPL!L257&lt;&gt;"",TPL!AA257&lt;&gt;""),1,0)+IF(AND(TPL!M257&lt;&gt;"",TPL!AB257&lt;&gt;""),1,0)+IF(AND(TPL!N257&lt;&gt;"",TPL!AC257&lt;&gt;""),1,0)+IF(AND(TPL!O257&lt;&gt;"",TPL!AD257&lt;&gt;""),1,0)+IF(AND(TPL!P257&lt;&gt;"",TPL!AE257&lt;&gt;""),1,0)+IF(AND(TPL!Q257&lt;&gt;"",TPL!AF257&lt;&gt;""),1,0)</f>
        <v>0</v>
      </c>
      <c r="H257" s="65">
        <f>COUNTA(TPL!F257:Q257)+COUNTA(TPL!U257:AF257)</f>
        <v>0</v>
      </c>
      <c r="I257" s="51" t="str">
        <f t="shared" si="17"/>
        <v>OK</v>
      </c>
    </row>
    <row r="258" spans="7:9" x14ac:dyDescent="0.25">
      <c r="G258" s="49">
        <f>IF(AND(TPL!F258&lt;&gt;"",TPL!U258&lt;&gt;""),1,0)+IF(AND(TPL!G258&lt;&gt;"",TPL!V258&lt;&gt;""),1,0)+IF(AND(TPL!H258&lt;&gt;"",TPL!W258&lt;&gt;""),1,0)+IF(AND(TPL!I258&lt;&gt;"",TPL!X258&lt;&gt;""),1,0)+IF(AND(TPL!J258&lt;&gt;"",TPL!Y258&lt;&gt;""),1,0)+IF(AND(TPL!K258&lt;&gt;"",TPL!Z258&lt;&gt;""),1,0)+IF(AND(TPL!L258&lt;&gt;"",TPL!AA258&lt;&gt;""),1,0)+IF(AND(TPL!M258&lt;&gt;"",TPL!AB258&lt;&gt;""),1,0)+IF(AND(TPL!N258&lt;&gt;"",TPL!AC258&lt;&gt;""),1,0)+IF(AND(TPL!O258&lt;&gt;"",TPL!AD258&lt;&gt;""),1,0)+IF(AND(TPL!P258&lt;&gt;"",TPL!AE258&lt;&gt;""),1,0)+IF(AND(TPL!Q258&lt;&gt;"",TPL!AF258&lt;&gt;""),1,0)</f>
        <v>0</v>
      </c>
      <c r="H258" s="65">
        <f>COUNTA(TPL!F258:Q258)+COUNTA(TPL!U258:AF258)</f>
        <v>0</v>
      </c>
      <c r="I258" s="51" t="str">
        <f t="shared" si="17"/>
        <v>OK</v>
      </c>
    </row>
    <row r="259" spans="7:9" x14ac:dyDescent="0.25">
      <c r="G259" s="49">
        <f>IF(AND(TPL!F259&lt;&gt;"",TPL!U259&lt;&gt;""),1,0)+IF(AND(TPL!G259&lt;&gt;"",TPL!V259&lt;&gt;""),1,0)+IF(AND(TPL!H259&lt;&gt;"",TPL!W259&lt;&gt;""),1,0)+IF(AND(TPL!I259&lt;&gt;"",TPL!X259&lt;&gt;""),1,0)+IF(AND(TPL!J259&lt;&gt;"",TPL!Y259&lt;&gt;""),1,0)+IF(AND(TPL!K259&lt;&gt;"",TPL!Z259&lt;&gt;""),1,0)+IF(AND(TPL!L259&lt;&gt;"",TPL!AA259&lt;&gt;""),1,0)+IF(AND(TPL!M259&lt;&gt;"",TPL!AB259&lt;&gt;""),1,0)+IF(AND(TPL!N259&lt;&gt;"",TPL!AC259&lt;&gt;""),1,0)+IF(AND(TPL!O259&lt;&gt;"",TPL!AD259&lt;&gt;""),1,0)+IF(AND(TPL!P259&lt;&gt;"",TPL!AE259&lt;&gt;""),1,0)+IF(AND(TPL!Q259&lt;&gt;"",TPL!AF259&lt;&gt;""),1,0)</f>
        <v>0</v>
      </c>
      <c r="H259" s="65">
        <f>COUNTA(TPL!F259:Q259)+COUNTA(TPL!U259:AF259)</f>
        <v>0</v>
      </c>
      <c r="I259" s="51" t="str">
        <f t="shared" si="17"/>
        <v>OK</v>
      </c>
    </row>
    <row r="260" spans="7:9" x14ac:dyDescent="0.25">
      <c r="G260" s="49">
        <f>IF(AND(TPL!F260&lt;&gt;"",TPL!U260&lt;&gt;""),1,0)+IF(AND(TPL!G260&lt;&gt;"",TPL!V260&lt;&gt;""),1,0)+IF(AND(TPL!H260&lt;&gt;"",TPL!W260&lt;&gt;""),1,0)+IF(AND(TPL!I260&lt;&gt;"",TPL!X260&lt;&gt;""),1,0)+IF(AND(TPL!J260&lt;&gt;"",TPL!Y260&lt;&gt;""),1,0)+IF(AND(TPL!K260&lt;&gt;"",TPL!Z260&lt;&gt;""),1,0)+IF(AND(TPL!L260&lt;&gt;"",TPL!AA260&lt;&gt;""),1,0)+IF(AND(TPL!M260&lt;&gt;"",TPL!AB260&lt;&gt;""),1,0)+IF(AND(TPL!N260&lt;&gt;"",TPL!AC260&lt;&gt;""),1,0)+IF(AND(TPL!O260&lt;&gt;"",TPL!AD260&lt;&gt;""),1,0)+IF(AND(TPL!P260&lt;&gt;"",TPL!AE260&lt;&gt;""),1,0)+IF(AND(TPL!Q260&lt;&gt;"",TPL!AF260&lt;&gt;""),1,0)</f>
        <v>0</v>
      </c>
      <c r="H260" s="65">
        <f>COUNTA(TPL!F260:Q260)+COUNTA(TPL!U260:AF260)</f>
        <v>0</v>
      </c>
      <c r="I260" s="51" t="str">
        <f t="shared" si="17"/>
        <v>OK</v>
      </c>
    </row>
    <row r="261" spans="7:9" x14ac:dyDescent="0.25">
      <c r="G261" s="49">
        <f>IF(AND(TPL!F261&lt;&gt;"",TPL!U261&lt;&gt;""),1,0)+IF(AND(TPL!G261&lt;&gt;"",TPL!V261&lt;&gt;""),1,0)+IF(AND(TPL!H261&lt;&gt;"",TPL!W261&lt;&gt;""),1,0)+IF(AND(TPL!I261&lt;&gt;"",TPL!X261&lt;&gt;""),1,0)+IF(AND(TPL!J261&lt;&gt;"",TPL!Y261&lt;&gt;""),1,0)+IF(AND(TPL!K261&lt;&gt;"",TPL!Z261&lt;&gt;""),1,0)+IF(AND(TPL!L261&lt;&gt;"",TPL!AA261&lt;&gt;""),1,0)+IF(AND(TPL!M261&lt;&gt;"",TPL!AB261&lt;&gt;""),1,0)+IF(AND(TPL!N261&lt;&gt;"",TPL!AC261&lt;&gt;""),1,0)+IF(AND(TPL!O261&lt;&gt;"",TPL!AD261&lt;&gt;""),1,0)+IF(AND(TPL!P261&lt;&gt;"",TPL!AE261&lt;&gt;""),1,0)+IF(AND(TPL!Q261&lt;&gt;"",TPL!AF261&lt;&gt;""),1,0)</f>
        <v>0</v>
      </c>
      <c r="H261" s="65">
        <f>COUNTA(TPL!F261:Q261)+COUNTA(TPL!U261:AF261)</f>
        <v>0</v>
      </c>
      <c r="I261" s="51" t="str">
        <f t="shared" si="17"/>
        <v>OK</v>
      </c>
    </row>
    <row r="262" spans="7:9" x14ac:dyDescent="0.25">
      <c r="G262" s="49">
        <f>IF(AND(TPL!F262&lt;&gt;"",TPL!U262&lt;&gt;""),1,0)+IF(AND(TPL!G262&lt;&gt;"",TPL!V262&lt;&gt;""),1,0)+IF(AND(TPL!H262&lt;&gt;"",TPL!W262&lt;&gt;""),1,0)+IF(AND(TPL!I262&lt;&gt;"",TPL!X262&lt;&gt;""),1,0)+IF(AND(TPL!J262&lt;&gt;"",TPL!Y262&lt;&gt;""),1,0)+IF(AND(TPL!K262&lt;&gt;"",TPL!Z262&lt;&gt;""),1,0)+IF(AND(TPL!L262&lt;&gt;"",TPL!AA262&lt;&gt;""),1,0)+IF(AND(TPL!M262&lt;&gt;"",TPL!AB262&lt;&gt;""),1,0)+IF(AND(TPL!N262&lt;&gt;"",TPL!AC262&lt;&gt;""),1,0)+IF(AND(TPL!O262&lt;&gt;"",TPL!AD262&lt;&gt;""),1,0)+IF(AND(TPL!P262&lt;&gt;"",TPL!AE262&lt;&gt;""),1,0)+IF(AND(TPL!Q262&lt;&gt;"",TPL!AF262&lt;&gt;""),1,0)</f>
        <v>0</v>
      </c>
      <c r="H262" s="65">
        <f>COUNTA(TPL!F262:Q262)+COUNTA(TPL!U262:AF262)</f>
        <v>0</v>
      </c>
      <c r="I262" s="51" t="str">
        <f t="shared" si="17"/>
        <v>OK</v>
      </c>
    </row>
    <row r="263" spans="7:9" x14ac:dyDescent="0.25">
      <c r="G263" s="49">
        <f>IF(AND(TPL!F263&lt;&gt;"",TPL!U263&lt;&gt;""),1,0)+IF(AND(TPL!G263&lt;&gt;"",TPL!V263&lt;&gt;""),1,0)+IF(AND(TPL!H263&lt;&gt;"",TPL!W263&lt;&gt;""),1,0)+IF(AND(TPL!I263&lt;&gt;"",TPL!X263&lt;&gt;""),1,0)+IF(AND(TPL!J263&lt;&gt;"",TPL!Y263&lt;&gt;""),1,0)+IF(AND(TPL!K263&lt;&gt;"",TPL!Z263&lt;&gt;""),1,0)+IF(AND(TPL!L263&lt;&gt;"",TPL!AA263&lt;&gt;""),1,0)+IF(AND(TPL!M263&lt;&gt;"",TPL!AB263&lt;&gt;""),1,0)+IF(AND(TPL!N263&lt;&gt;"",TPL!AC263&lt;&gt;""),1,0)+IF(AND(TPL!O263&lt;&gt;"",TPL!AD263&lt;&gt;""),1,0)+IF(AND(TPL!P263&lt;&gt;"",TPL!AE263&lt;&gt;""),1,0)+IF(AND(TPL!Q263&lt;&gt;"",TPL!AF263&lt;&gt;""),1,0)</f>
        <v>0</v>
      </c>
      <c r="H263" s="65">
        <f>COUNTA(TPL!F263:Q263)+COUNTA(TPL!U263:AF263)</f>
        <v>0</v>
      </c>
      <c r="I263" s="51" t="str">
        <f t="shared" si="17"/>
        <v>OK</v>
      </c>
    </row>
    <row r="264" spans="7:9" x14ac:dyDescent="0.25">
      <c r="G264" s="49">
        <f>IF(AND(TPL!F264&lt;&gt;"",TPL!U264&lt;&gt;""),1,0)+IF(AND(TPL!G264&lt;&gt;"",TPL!V264&lt;&gt;""),1,0)+IF(AND(TPL!H264&lt;&gt;"",TPL!W264&lt;&gt;""),1,0)+IF(AND(TPL!I264&lt;&gt;"",TPL!X264&lt;&gt;""),1,0)+IF(AND(TPL!J264&lt;&gt;"",TPL!Y264&lt;&gt;""),1,0)+IF(AND(TPL!K264&lt;&gt;"",TPL!Z264&lt;&gt;""),1,0)+IF(AND(TPL!L264&lt;&gt;"",TPL!AA264&lt;&gt;""),1,0)+IF(AND(TPL!M264&lt;&gt;"",TPL!AB264&lt;&gt;""),1,0)+IF(AND(TPL!N264&lt;&gt;"",TPL!AC264&lt;&gt;""),1,0)+IF(AND(TPL!O264&lt;&gt;"",TPL!AD264&lt;&gt;""),1,0)+IF(AND(TPL!P264&lt;&gt;"",TPL!AE264&lt;&gt;""),1,0)+IF(AND(TPL!Q264&lt;&gt;"",TPL!AF264&lt;&gt;""),1,0)</f>
        <v>0</v>
      </c>
      <c r="H264" s="65">
        <f>COUNTA(TPL!F264:Q264)+COUNTA(TPL!U264:AF264)</f>
        <v>0</v>
      </c>
      <c r="I264" s="51" t="str">
        <f t="shared" si="17"/>
        <v>OK</v>
      </c>
    </row>
    <row r="265" spans="7:9" x14ac:dyDescent="0.25">
      <c r="G265" s="49">
        <f>IF(AND(TPL!F265&lt;&gt;"",TPL!U265&lt;&gt;""),1,0)+IF(AND(TPL!G265&lt;&gt;"",TPL!V265&lt;&gt;""),1,0)+IF(AND(TPL!H265&lt;&gt;"",TPL!W265&lt;&gt;""),1,0)+IF(AND(TPL!I265&lt;&gt;"",TPL!X265&lt;&gt;""),1,0)+IF(AND(TPL!J265&lt;&gt;"",TPL!Y265&lt;&gt;""),1,0)+IF(AND(TPL!K265&lt;&gt;"",TPL!Z265&lt;&gt;""),1,0)+IF(AND(TPL!L265&lt;&gt;"",TPL!AA265&lt;&gt;""),1,0)+IF(AND(TPL!M265&lt;&gt;"",TPL!AB265&lt;&gt;""),1,0)+IF(AND(TPL!N265&lt;&gt;"",TPL!AC265&lt;&gt;""),1,0)+IF(AND(TPL!O265&lt;&gt;"",TPL!AD265&lt;&gt;""),1,0)+IF(AND(TPL!P265&lt;&gt;"",TPL!AE265&lt;&gt;""),1,0)+IF(AND(TPL!Q265&lt;&gt;"",TPL!AF265&lt;&gt;""),1,0)</f>
        <v>0</v>
      </c>
      <c r="H265" s="65">
        <f>COUNTA(TPL!F265:Q265)+COUNTA(TPL!U265:AF265)</f>
        <v>0</v>
      </c>
      <c r="I265" s="51" t="str">
        <f t="shared" si="17"/>
        <v>OK</v>
      </c>
    </row>
    <row r="266" spans="7:9" x14ac:dyDescent="0.25">
      <c r="G266" s="49">
        <f>IF(AND(TPL!F266&lt;&gt;"",TPL!U266&lt;&gt;""),1,0)+IF(AND(TPL!G266&lt;&gt;"",TPL!V266&lt;&gt;""),1,0)+IF(AND(TPL!H266&lt;&gt;"",TPL!W266&lt;&gt;""),1,0)+IF(AND(TPL!I266&lt;&gt;"",TPL!X266&lt;&gt;""),1,0)+IF(AND(TPL!J266&lt;&gt;"",TPL!Y266&lt;&gt;""),1,0)+IF(AND(TPL!K266&lt;&gt;"",TPL!Z266&lt;&gt;""),1,0)+IF(AND(TPL!L266&lt;&gt;"",TPL!AA266&lt;&gt;""),1,0)+IF(AND(TPL!M266&lt;&gt;"",TPL!AB266&lt;&gt;""),1,0)+IF(AND(TPL!N266&lt;&gt;"",TPL!AC266&lt;&gt;""),1,0)+IF(AND(TPL!O266&lt;&gt;"",TPL!AD266&lt;&gt;""),1,0)+IF(AND(TPL!P266&lt;&gt;"",TPL!AE266&lt;&gt;""),1,0)+IF(AND(TPL!Q266&lt;&gt;"",TPL!AF266&lt;&gt;""),1,0)</f>
        <v>0</v>
      </c>
      <c r="H266" s="65">
        <f>COUNTA(TPL!F266:Q266)+COUNTA(TPL!U266:AF266)</f>
        <v>0</v>
      </c>
      <c r="I266" s="51" t="str">
        <f t="shared" si="17"/>
        <v>OK</v>
      </c>
    </row>
    <row r="267" spans="7:9" x14ac:dyDescent="0.25">
      <c r="G267" s="49">
        <f>IF(AND(TPL!F267&lt;&gt;"",TPL!U267&lt;&gt;""),1,0)+IF(AND(TPL!G267&lt;&gt;"",TPL!V267&lt;&gt;""),1,0)+IF(AND(TPL!H267&lt;&gt;"",TPL!W267&lt;&gt;""),1,0)+IF(AND(TPL!I267&lt;&gt;"",TPL!X267&lt;&gt;""),1,0)+IF(AND(TPL!J267&lt;&gt;"",TPL!Y267&lt;&gt;""),1,0)+IF(AND(TPL!K267&lt;&gt;"",TPL!Z267&lt;&gt;""),1,0)+IF(AND(TPL!L267&lt;&gt;"",TPL!AA267&lt;&gt;""),1,0)+IF(AND(TPL!M267&lt;&gt;"",TPL!AB267&lt;&gt;""),1,0)+IF(AND(TPL!N267&lt;&gt;"",TPL!AC267&lt;&gt;""),1,0)+IF(AND(TPL!O267&lt;&gt;"",TPL!AD267&lt;&gt;""),1,0)+IF(AND(TPL!P267&lt;&gt;"",TPL!AE267&lt;&gt;""),1,0)+IF(AND(TPL!Q267&lt;&gt;"",TPL!AF267&lt;&gt;""),1,0)</f>
        <v>0</v>
      </c>
      <c r="H267" s="65">
        <f>COUNTA(TPL!F267:Q267)+COUNTA(TPL!U267:AF267)</f>
        <v>0</v>
      </c>
      <c r="I267" s="51" t="str">
        <f t="shared" si="17"/>
        <v>OK</v>
      </c>
    </row>
    <row r="268" spans="7:9" x14ac:dyDescent="0.25">
      <c r="G268" s="49">
        <f>IF(AND(TPL!F268&lt;&gt;"",TPL!U268&lt;&gt;""),1,0)+IF(AND(TPL!G268&lt;&gt;"",TPL!V268&lt;&gt;""),1,0)+IF(AND(TPL!H268&lt;&gt;"",TPL!W268&lt;&gt;""),1,0)+IF(AND(TPL!I268&lt;&gt;"",TPL!X268&lt;&gt;""),1,0)+IF(AND(TPL!J268&lt;&gt;"",TPL!Y268&lt;&gt;""),1,0)+IF(AND(TPL!K268&lt;&gt;"",TPL!Z268&lt;&gt;""),1,0)+IF(AND(TPL!L268&lt;&gt;"",TPL!AA268&lt;&gt;""),1,0)+IF(AND(TPL!M268&lt;&gt;"",TPL!AB268&lt;&gt;""),1,0)+IF(AND(TPL!N268&lt;&gt;"",TPL!AC268&lt;&gt;""),1,0)+IF(AND(TPL!O268&lt;&gt;"",TPL!AD268&lt;&gt;""),1,0)+IF(AND(TPL!P268&lt;&gt;"",TPL!AE268&lt;&gt;""),1,0)+IF(AND(TPL!Q268&lt;&gt;"",TPL!AF268&lt;&gt;""),1,0)</f>
        <v>0</v>
      </c>
      <c r="H268" s="65">
        <f>COUNTA(TPL!F268:Q268)+COUNTA(TPL!U268:AF268)</f>
        <v>0</v>
      </c>
      <c r="I268" s="51" t="str">
        <f t="shared" si="17"/>
        <v>OK</v>
      </c>
    </row>
    <row r="269" spans="7:9" x14ac:dyDescent="0.25">
      <c r="G269" s="49">
        <f>IF(AND(TPL!F269&lt;&gt;"",TPL!U269&lt;&gt;""),1,0)+IF(AND(TPL!G269&lt;&gt;"",TPL!V269&lt;&gt;""),1,0)+IF(AND(TPL!H269&lt;&gt;"",TPL!W269&lt;&gt;""),1,0)+IF(AND(TPL!I269&lt;&gt;"",TPL!X269&lt;&gt;""),1,0)+IF(AND(TPL!J269&lt;&gt;"",TPL!Y269&lt;&gt;""),1,0)+IF(AND(TPL!K269&lt;&gt;"",TPL!Z269&lt;&gt;""),1,0)+IF(AND(TPL!L269&lt;&gt;"",TPL!AA269&lt;&gt;""),1,0)+IF(AND(TPL!M269&lt;&gt;"",TPL!AB269&lt;&gt;""),1,0)+IF(AND(TPL!N269&lt;&gt;"",TPL!AC269&lt;&gt;""),1,0)+IF(AND(TPL!O269&lt;&gt;"",TPL!AD269&lt;&gt;""),1,0)+IF(AND(TPL!P269&lt;&gt;"",TPL!AE269&lt;&gt;""),1,0)+IF(AND(TPL!Q269&lt;&gt;"",TPL!AF269&lt;&gt;""),1,0)</f>
        <v>0</v>
      </c>
      <c r="H269" s="65">
        <f>COUNTA(TPL!F269:Q269)+COUNTA(TPL!U269:AF269)</f>
        <v>0</v>
      </c>
      <c r="I269" s="51" t="str">
        <f t="shared" si="17"/>
        <v>OK</v>
      </c>
    </row>
    <row r="270" spans="7:9" x14ac:dyDescent="0.25">
      <c r="G270" s="49">
        <f>IF(AND(TPL!F270&lt;&gt;"",TPL!U270&lt;&gt;""),1,0)+IF(AND(TPL!G270&lt;&gt;"",TPL!V270&lt;&gt;""),1,0)+IF(AND(TPL!H270&lt;&gt;"",TPL!W270&lt;&gt;""),1,0)+IF(AND(TPL!I270&lt;&gt;"",TPL!X270&lt;&gt;""),1,0)+IF(AND(TPL!J270&lt;&gt;"",TPL!Y270&lt;&gt;""),1,0)+IF(AND(TPL!K270&lt;&gt;"",TPL!Z270&lt;&gt;""),1,0)+IF(AND(TPL!L270&lt;&gt;"",TPL!AA270&lt;&gt;""),1,0)+IF(AND(TPL!M270&lt;&gt;"",TPL!AB270&lt;&gt;""),1,0)+IF(AND(TPL!N270&lt;&gt;"",TPL!AC270&lt;&gt;""),1,0)+IF(AND(TPL!O270&lt;&gt;"",TPL!AD270&lt;&gt;""),1,0)+IF(AND(TPL!P270&lt;&gt;"",TPL!AE270&lt;&gt;""),1,0)+IF(AND(TPL!Q270&lt;&gt;"",TPL!AF270&lt;&gt;""),1,0)</f>
        <v>0</v>
      </c>
      <c r="H270" s="65">
        <f>COUNTA(TPL!F270:Q270)+COUNTA(TPL!U270:AF270)</f>
        <v>0</v>
      </c>
      <c r="I270" s="51" t="str">
        <f t="shared" si="17"/>
        <v>OK</v>
      </c>
    </row>
    <row r="271" spans="7:9" x14ac:dyDescent="0.25">
      <c r="G271" s="49">
        <f>IF(AND(TPL!F271&lt;&gt;"",TPL!U271&lt;&gt;""),1,0)+IF(AND(TPL!G271&lt;&gt;"",TPL!V271&lt;&gt;""),1,0)+IF(AND(TPL!H271&lt;&gt;"",TPL!W271&lt;&gt;""),1,0)+IF(AND(TPL!I271&lt;&gt;"",TPL!X271&lt;&gt;""),1,0)+IF(AND(TPL!J271&lt;&gt;"",TPL!Y271&lt;&gt;""),1,0)+IF(AND(TPL!K271&lt;&gt;"",TPL!Z271&lt;&gt;""),1,0)+IF(AND(TPL!L271&lt;&gt;"",TPL!AA271&lt;&gt;""),1,0)+IF(AND(TPL!M271&lt;&gt;"",TPL!AB271&lt;&gt;""),1,0)+IF(AND(TPL!N271&lt;&gt;"",TPL!AC271&lt;&gt;""),1,0)+IF(AND(TPL!O271&lt;&gt;"",TPL!AD271&lt;&gt;""),1,0)+IF(AND(TPL!P271&lt;&gt;"",TPL!AE271&lt;&gt;""),1,0)+IF(AND(TPL!Q271&lt;&gt;"",TPL!AF271&lt;&gt;""),1,0)</f>
        <v>0</v>
      </c>
      <c r="H271" s="65">
        <f>COUNTA(TPL!F271:Q271)+COUNTA(TPL!U271:AF271)</f>
        <v>0</v>
      </c>
      <c r="I271" s="51" t="str">
        <f t="shared" si="17"/>
        <v>OK</v>
      </c>
    </row>
    <row r="275" spans="7:9" x14ac:dyDescent="0.25">
      <c r="G275" s="49">
        <f>IF(AND(TPL!F275&lt;&gt;"",TPL!U275&lt;&gt;""),1,0)+IF(AND(TPL!G275&lt;&gt;"",TPL!V275&lt;&gt;""),1,0)+IF(AND(TPL!H275&lt;&gt;"",TPL!W275&lt;&gt;""),1,0)+IF(AND(TPL!I275&lt;&gt;"",TPL!X275&lt;&gt;""),1,0)+IF(AND(TPL!J275&lt;&gt;"",TPL!Y275&lt;&gt;""),1,0)+IF(AND(TPL!K275&lt;&gt;"",TPL!Z275&lt;&gt;""),1,0)+IF(AND(TPL!L275&lt;&gt;"",TPL!AA275&lt;&gt;""),1,0)+IF(AND(TPL!M275&lt;&gt;"",TPL!AB275&lt;&gt;""),1,0)+IF(AND(TPL!N275&lt;&gt;"",TPL!AC275&lt;&gt;""),1,0)+IF(AND(TPL!O275&lt;&gt;"",TPL!AD275&lt;&gt;""),1,0)+IF(AND(TPL!P275&lt;&gt;"",TPL!AE275&lt;&gt;""),1,0)+IF(AND(TPL!Q275&lt;&gt;"",TPL!AF275&lt;&gt;""),1,0)</f>
        <v>0</v>
      </c>
      <c r="H275" s="65">
        <f>COUNTA(TPL!F275:Q275)+COUNTA(TPL!U275:AF275)</f>
        <v>0</v>
      </c>
      <c r="I275" s="51" t="str">
        <f t="shared" ref="I275:I315" si="18">IF(H275/2=G275,"OK","ERROR")</f>
        <v>OK</v>
      </c>
    </row>
    <row r="276" spans="7:9" x14ac:dyDescent="0.25">
      <c r="G276" s="49">
        <f>IF(AND(TPL!F276&lt;&gt;"",TPL!U276&lt;&gt;""),1,0)+IF(AND(TPL!G276&lt;&gt;"",TPL!V276&lt;&gt;""),1,0)+IF(AND(TPL!H276&lt;&gt;"",TPL!W276&lt;&gt;""),1,0)+IF(AND(TPL!I276&lt;&gt;"",TPL!X276&lt;&gt;""),1,0)+IF(AND(TPL!J276&lt;&gt;"",TPL!Y276&lt;&gt;""),1,0)+IF(AND(TPL!K276&lt;&gt;"",TPL!Z276&lt;&gt;""),1,0)+IF(AND(TPL!L276&lt;&gt;"",TPL!AA276&lt;&gt;""),1,0)+IF(AND(TPL!M276&lt;&gt;"",TPL!AB276&lt;&gt;""),1,0)+IF(AND(TPL!N276&lt;&gt;"",TPL!AC276&lt;&gt;""),1,0)+IF(AND(TPL!O276&lt;&gt;"",TPL!AD276&lt;&gt;""),1,0)+IF(AND(TPL!P276&lt;&gt;"",TPL!AE276&lt;&gt;""),1,0)+IF(AND(TPL!Q276&lt;&gt;"",TPL!AF276&lt;&gt;""),1,0)</f>
        <v>0</v>
      </c>
      <c r="H276" s="65">
        <f>COUNTA(TPL!F276:Q276)+COUNTA(TPL!U276:AF276)</f>
        <v>0</v>
      </c>
      <c r="I276" s="51" t="str">
        <f t="shared" si="18"/>
        <v>OK</v>
      </c>
    </row>
    <row r="277" spans="7:9" x14ac:dyDescent="0.25">
      <c r="G277" s="49">
        <f>IF(AND(TPL!F277&lt;&gt;"",TPL!U277&lt;&gt;""),1,0)+IF(AND(TPL!G277&lt;&gt;"",TPL!V277&lt;&gt;""),1,0)+IF(AND(TPL!H277&lt;&gt;"",TPL!W277&lt;&gt;""),1,0)+IF(AND(TPL!I277&lt;&gt;"",TPL!X277&lt;&gt;""),1,0)+IF(AND(TPL!J277&lt;&gt;"",TPL!Y277&lt;&gt;""),1,0)+IF(AND(TPL!K277&lt;&gt;"",TPL!Z277&lt;&gt;""),1,0)+IF(AND(TPL!L277&lt;&gt;"",TPL!AA277&lt;&gt;""),1,0)+IF(AND(TPL!M277&lt;&gt;"",TPL!AB277&lt;&gt;""),1,0)+IF(AND(TPL!N277&lt;&gt;"",TPL!AC277&lt;&gt;""),1,0)+IF(AND(TPL!O277&lt;&gt;"",TPL!AD277&lt;&gt;""),1,0)+IF(AND(TPL!P277&lt;&gt;"",TPL!AE277&lt;&gt;""),1,0)+IF(AND(TPL!Q277&lt;&gt;"",TPL!AF277&lt;&gt;""),1,0)</f>
        <v>0</v>
      </c>
      <c r="H277" s="65">
        <f>COUNTA(TPL!F277:Q277)+COUNTA(TPL!U277:AF277)</f>
        <v>0</v>
      </c>
      <c r="I277" s="51" t="str">
        <f t="shared" si="18"/>
        <v>OK</v>
      </c>
    </row>
    <row r="278" spans="7:9" x14ac:dyDescent="0.25">
      <c r="G278" s="49">
        <f>IF(AND(TPL!F278&lt;&gt;"",TPL!U278&lt;&gt;""),1,0)+IF(AND(TPL!G278&lt;&gt;"",TPL!V278&lt;&gt;""),1,0)+IF(AND(TPL!H278&lt;&gt;"",TPL!W278&lt;&gt;""),1,0)+IF(AND(TPL!I278&lt;&gt;"",TPL!X278&lt;&gt;""),1,0)+IF(AND(TPL!J278&lt;&gt;"",TPL!Y278&lt;&gt;""),1,0)+IF(AND(TPL!K278&lt;&gt;"",TPL!Z278&lt;&gt;""),1,0)+IF(AND(TPL!L278&lt;&gt;"",TPL!AA278&lt;&gt;""),1,0)+IF(AND(TPL!M278&lt;&gt;"",TPL!AB278&lt;&gt;""),1,0)+IF(AND(TPL!N278&lt;&gt;"",TPL!AC278&lt;&gt;""),1,0)+IF(AND(TPL!O278&lt;&gt;"",TPL!AD278&lt;&gt;""),1,0)+IF(AND(TPL!P278&lt;&gt;"",TPL!AE278&lt;&gt;""),1,0)+IF(AND(TPL!Q278&lt;&gt;"",TPL!AF278&lt;&gt;""),1,0)</f>
        <v>0</v>
      </c>
      <c r="H278" s="65">
        <f>COUNTA(TPL!F278:Q278)+COUNTA(TPL!U278:AF278)</f>
        <v>0</v>
      </c>
      <c r="I278" s="51" t="str">
        <f t="shared" si="18"/>
        <v>OK</v>
      </c>
    </row>
    <row r="279" spans="7:9" x14ac:dyDescent="0.25">
      <c r="G279" s="49">
        <f>IF(AND(TPL!F279&lt;&gt;"",TPL!U279&lt;&gt;""),1,0)+IF(AND(TPL!G279&lt;&gt;"",TPL!V279&lt;&gt;""),1,0)+IF(AND(TPL!H279&lt;&gt;"",TPL!W279&lt;&gt;""),1,0)+IF(AND(TPL!I279&lt;&gt;"",TPL!X279&lt;&gt;""),1,0)+IF(AND(TPL!J279&lt;&gt;"",TPL!Y279&lt;&gt;""),1,0)+IF(AND(TPL!K279&lt;&gt;"",TPL!Z279&lt;&gt;""),1,0)+IF(AND(TPL!L279&lt;&gt;"",TPL!AA279&lt;&gt;""),1,0)+IF(AND(TPL!M279&lt;&gt;"",TPL!AB279&lt;&gt;""),1,0)+IF(AND(TPL!N279&lt;&gt;"",TPL!AC279&lt;&gt;""),1,0)+IF(AND(TPL!O279&lt;&gt;"",TPL!AD279&lt;&gt;""),1,0)+IF(AND(TPL!P279&lt;&gt;"",TPL!AE279&lt;&gt;""),1,0)+IF(AND(TPL!Q279&lt;&gt;"",TPL!AF279&lt;&gt;""),1,0)</f>
        <v>0</v>
      </c>
      <c r="H279" s="65">
        <f>COUNTA(TPL!F279:Q279)+COUNTA(TPL!U279:AF279)</f>
        <v>0</v>
      </c>
      <c r="I279" s="51" t="str">
        <f t="shared" si="18"/>
        <v>OK</v>
      </c>
    </row>
    <row r="280" spans="7:9" x14ac:dyDescent="0.25">
      <c r="G280" s="49">
        <f>IF(AND(TPL!F280&lt;&gt;"",TPL!U280&lt;&gt;""),1,0)+IF(AND(TPL!G280&lt;&gt;"",TPL!V280&lt;&gt;""),1,0)+IF(AND(TPL!H280&lt;&gt;"",TPL!W280&lt;&gt;""),1,0)+IF(AND(TPL!I280&lt;&gt;"",TPL!X280&lt;&gt;""),1,0)+IF(AND(TPL!J280&lt;&gt;"",TPL!Y280&lt;&gt;""),1,0)+IF(AND(TPL!K280&lt;&gt;"",TPL!Z280&lt;&gt;""),1,0)+IF(AND(TPL!L280&lt;&gt;"",TPL!AA280&lt;&gt;""),1,0)+IF(AND(TPL!M280&lt;&gt;"",TPL!AB280&lt;&gt;""),1,0)+IF(AND(TPL!N280&lt;&gt;"",TPL!AC280&lt;&gt;""),1,0)+IF(AND(TPL!O280&lt;&gt;"",TPL!AD280&lt;&gt;""),1,0)+IF(AND(TPL!P280&lt;&gt;"",TPL!AE280&lt;&gt;""),1,0)+IF(AND(TPL!Q280&lt;&gt;"",TPL!AF280&lt;&gt;""),1,0)</f>
        <v>0</v>
      </c>
      <c r="H280" s="65">
        <f>COUNTA(TPL!F280:Q280)+COUNTA(TPL!U280:AF280)</f>
        <v>0</v>
      </c>
      <c r="I280" s="51" t="str">
        <f t="shared" si="18"/>
        <v>OK</v>
      </c>
    </row>
    <row r="281" spans="7:9" x14ac:dyDescent="0.25">
      <c r="G281" s="49">
        <f>IF(AND(TPL!F281&lt;&gt;"",TPL!U281&lt;&gt;""),1,0)+IF(AND(TPL!G281&lt;&gt;"",TPL!V281&lt;&gt;""),1,0)+IF(AND(TPL!H281&lt;&gt;"",TPL!W281&lt;&gt;""),1,0)+IF(AND(TPL!I281&lt;&gt;"",TPL!X281&lt;&gt;""),1,0)+IF(AND(TPL!J281&lt;&gt;"",TPL!Y281&lt;&gt;""),1,0)+IF(AND(TPL!K281&lt;&gt;"",TPL!Z281&lt;&gt;""),1,0)+IF(AND(TPL!L281&lt;&gt;"",TPL!AA281&lt;&gt;""),1,0)+IF(AND(TPL!M281&lt;&gt;"",TPL!AB281&lt;&gt;""),1,0)+IF(AND(TPL!N281&lt;&gt;"",TPL!AC281&lt;&gt;""),1,0)+IF(AND(TPL!O281&lt;&gt;"",TPL!AD281&lt;&gt;""),1,0)+IF(AND(TPL!P281&lt;&gt;"",TPL!AE281&lt;&gt;""),1,0)+IF(AND(TPL!Q281&lt;&gt;"",TPL!AF281&lt;&gt;""),1,0)</f>
        <v>0</v>
      </c>
      <c r="H281" s="65">
        <f>COUNTA(TPL!F281:Q281)+COUNTA(TPL!U281:AF281)</f>
        <v>0</v>
      </c>
      <c r="I281" s="51" t="str">
        <f t="shared" si="18"/>
        <v>OK</v>
      </c>
    </row>
    <row r="282" spans="7:9" x14ac:dyDescent="0.25">
      <c r="G282" s="49">
        <f>IF(AND(TPL!F282&lt;&gt;"",TPL!U282&lt;&gt;""),1,0)+IF(AND(TPL!G282&lt;&gt;"",TPL!V282&lt;&gt;""),1,0)+IF(AND(TPL!H282&lt;&gt;"",TPL!W282&lt;&gt;""),1,0)+IF(AND(TPL!I282&lt;&gt;"",TPL!X282&lt;&gt;""),1,0)+IF(AND(TPL!J282&lt;&gt;"",TPL!Y282&lt;&gt;""),1,0)+IF(AND(TPL!K282&lt;&gt;"",TPL!Z282&lt;&gt;""),1,0)+IF(AND(TPL!L282&lt;&gt;"",TPL!AA282&lt;&gt;""),1,0)+IF(AND(TPL!M282&lt;&gt;"",TPL!AB282&lt;&gt;""),1,0)+IF(AND(TPL!N282&lt;&gt;"",TPL!AC282&lt;&gt;""),1,0)+IF(AND(TPL!O282&lt;&gt;"",TPL!AD282&lt;&gt;""),1,0)+IF(AND(TPL!P282&lt;&gt;"",TPL!AE282&lt;&gt;""),1,0)+IF(AND(TPL!Q282&lt;&gt;"",TPL!AF282&lt;&gt;""),1,0)</f>
        <v>0</v>
      </c>
      <c r="H282" s="65">
        <f>COUNTA(TPL!F282:Q282)+COUNTA(TPL!U282:AF282)</f>
        <v>0</v>
      </c>
      <c r="I282" s="51" t="str">
        <f t="shared" si="18"/>
        <v>OK</v>
      </c>
    </row>
    <row r="283" spans="7:9" x14ac:dyDescent="0.25">
      <c r="G283" s="49">
        <f>IF(AND(TPL!F283&lt;&gt;"",TPL!U283&lt;&gt;""),1,0)+IF(AND(TPL!G283&lt;&gt;"",TPL!V283&lt;&gt;""),1,0)+IF(AND(TPL!H283&lt;&gt;"",TPL!W283&lt;&gt;""),1,0)+IF(AND(TPL!I283&lt;&gt;"",TPL!X283&lt;&gt;""),1,0)+IF(AND(TPL!J283&lt;&gt;"",TPL!Y283&lt;&gt;""),1,0)+IF(AND(TPL!K283&lt;&gt;"",TPL!Z283&lt;&gt;""),1,0)+IF(AND(TPL!L283&lt;&gt;"",TPL!AA283&lt;&gt;""),1,0)+IF(AND(TPL!M283&lt;&gt;"",TPL!AB283&lt;&gt;""),1,0)+IF(AND(TPL!N283&lt;&gt;"",TPL!AC283&lt;&gt;""),1,0)+IF(AND(TPL!O283&lt;&gt;"",TPL!AD283&lt;&gt;""),1,0)+IF(AND(TPL!P283&lt;&gt;"",TPL!AE283&lt;&gt;""),1,0)+IF(AND(TPL!Q283&lt;&gt;"",TPL!AF283&lt;&gt;""),1,0)</f>
        <v>0</v>
      </c>
      <c r="H283" s="65">
        <f>COUNTA(TPL!F283:Q283)+COUNTA(TPL!U283:AF283)</f>
        <v>0</v>
      </c>
      <c r="I283" s="51" t="str">
        <f t="shared" si="18"/>
        <v>OK</v>
      </c>
    </row>
    <row r="284" spans="7:9" x14ac:dyDescent="0.25">
      <c r="G284" s="49">
        <f>IF(AND(TPL!F284&lt;&gt;"",TPL!U284&lt;&gt;""),1,0)+IF(AND(TPL!G284&lt;&gt;"",TPL!V284&lt;&gt;""),1,0)+IF(AND(TPL!H284&lt;&gt;"",TPL!W284&lt;&gt;""),1,0)+IF(AND(TPL!I284&lt;&gt;"",TPL!X284&lt;&gt;""),1,0)+IF(AND(TPL!J284&lt;&gt;"",TPL!Y284&lt;&gt;""),1,0)+IF(AND(TPL!K284&lt;&gt;"",TPL!Z284&lt;&gt;""),1,0)+IF(AND(TPL!L284&lt;&gt;"",TPL!AA284&lt;&gt;""),1,0)+IF(AND(TPL!M284&lt;&gt;"",TPL!AB284&lt;&gt;""),1,0)+IF(AND(TPL!N284&lt;&gt;"",TPL!AC284&lt;&gt;""),1,0)+IF(AND(TPL!O284&lt;&gt;"",TPL!AD284&lt;&gt;""),1,0)+IF(AND(TPL!P284&lt;&gt;"",TPL!AE284&lt;&gt;""),1,0)+IF(AND(TPL!Q284&lt;&gt;"",TPL!AF284&lt;&gt;""),1,0)</f>
        <v>0</v>
      </c>
      <c r="H284" s="65">
        <f>COUNTA(TPL!F284:Q284)+COUNTA(TPL!U284:AF284)</f>
        <v>0</v>
      </c>
      <c r="I284" s="51" t="str">
        <f t="shared" si="18"/>
        <v>OK</v>
      </c>
    </row>
    <row r="285" spans="7:9" x14ac:dyDescent="0.25">
      <c r="G285" s="49">
        <f>IF(AND(TPL!F285&lt;&gt;"",TPL!U285&lt;&gt;""),1,0)+IF(AND(TPL!G285&lt;&gt;"",TPL!V285&lt;&gt;""),1,0)+IF(AND(TPL!H285&lt;&gt;"",TPL!W285&lt;&gt;""),1,0)+IF(AND(TPL!I285&lt;&gt;"",TPL!X285&lt;&gt;""),1,0)+IF(AND(TPL!J285&lt;&gt;"",TPL!Y285&lt;&gt;""),1,0)+IF(AND(TPL!K285&lt;&gt;"",TPL!Z285&lt;&gt;""),1,0)+IF(AND(TPL!L285&lt;&gt;"",TPL!AA285&lt;&gt;""),1,0)+IF(AND(TPL!M285&lt;&gt;"",TPL!AB285&lt;&gt;""),1,0)+IF(AND(TPL!N285&lt;&gt;"",TPL!AC285&lt;&gt;""),1,0)+IF(AND(TPL!O285&lt;&gt;"",TPL!AD285&lt;&gt;""),1,0)+IF(AND(TPL!P285&lt;&gt;"",TPL!AE285&lt;&gt;""),1,0)+IF(AND(TPL!Q285&lt;&gt;"",TPL!AF285&lt;&gt;""),1,0)</f>
        <v>0</v>
      </c>
      <c r="H285" s="65">
        <f>COUNTA(TPL!F285:Q285)+COUNTA(TPL!U285:AF285)</f>
        <v>0</v>
      </c>
      <c r="I285" s="51" t="str">
        <f t="shared" si="18"/>
        <v>OK</v>
      </c>
    </row>
    <row r="286" spans="7:9" x14ac:dyDescent="0.25">
      <c r="G286" s="49">
        <f>IF(AND(TPL!F286&lt;&gt;"",TPL!U286&lt;&gt;""),1,0)+IF(AND(TPL!G286&lt;&gt;"",TPL!V286&lt;&gt;""),1,0)+IF(AND(TPL!H286&lt;&gt;"",TPL!W286&lt;&gt;""),1,0)+IF(AND(TPL!I286&lt;&gt;"",TPL!X286&lt;&gt;""),1,0)+IF(AND(TPL!J286&lt;&gt;"",TPL!Y286&lt;&gt;""),1,0)+IF(AND(TPL!K286&lt;&gt;"",TPL!Z286&lt;&gt;""),1,0)+IF(AND(TPL!L286&lt;&gt;"",TPL!AA286&lt;&gt;""),1,0)+IF(AND(TPL!M286&lt;&gt;"",TPL!AB286&lt;&gt;""),1,0)+IF(AND(TPL!N286&lt;&gt;"",TPL!AC286&lt;&gt;""),1,0)+IF(AND(TPL!O286&lt;&gt;"",TPL!AD286&lt;&gt;""),1,0)+IF(AND(TPL!P286&lt;&gt;"",TPL!AE286&lt;&gt;""),1,0)+IF(AND(TPL!Q286&lt;&gt;"",TPL!AF286&lt;&gt;""),1,0)</f>
        <v>0</v>
      </c>
      <c r="H286" s="65">
        <f>COUNTA(TPL!F286:Q286)+COUNTA(TPL!U286:AF286)</f>
        <v>0</v>
      </c>
      <c r="I286" s="51" t="str">
        <f t="shared" si="18"/>
        <v>OK</v>
      </c>
    </row>
    <row r="287" spans="7:9" x14ac:dyDescent="0.25">
      <c r="G287" s="49">
        <f>IF(AND(TPL!F287&lt;&gt;"",TPL!U287&lt;&gt;""),1,0)+IF(AND(TPL!G287&lt;&gt;"",TPL!V287&lt;&gt;""),1,0)+IF(AND(TPL!H287&lt;&gt;"",TPL!W287&lt;&gt;""),1,0)+IF(AND(TPL!I287&lt;&gt;"",TPL!X287&lt;&gt;""),1,0)+IF(AND(TPL!J287&lt;&gt;"",TPL!Y287&lt;&gt;""),1,0)+IF(AND(TPL!K287&lt;&gt;"",TPL!Z287&lt;&gt;""),1,0)+IF(AND(TPL!L287&lt;&gt;"",TPL!AA287&lt;&gt;""),1,0)+IF(AND(TPL!M287&lt;&gt;"",TPL!AB287&lt;&gt;""),1,0)+IF(AND(TPL!N287&lt;&gt;"",TPL!AC287&lt;&gt;""),1,0)+IF(AND(TPL!O287&lt;&gt;"",TPL!AD287&lt;&gt;""),1,0)+IF(AND(TPL!P287&lt;&gt;"",TPL!AE287&lt;&gt;""),1,0)+IF(AND(TPL!Q287&lt;&gt;"",TPL!AF287&lt;&gt;""),1,0)</f>
        <v>0</v>
      </c>
      <c r="H287" s="65">
        <f>COUNTA(TPL!F287:Q287)+COUNTA(TPL!U287:AF287)</f>
        <v>0</v>
      </c>
      <c r="I287" s="51" t="str">
        <f t="shared" si="18"/>
        <v>OK</v>
      </c>
    </row>
    <row r="288" spans="7:9" x14ac:dyDescent="0.25">
      <c r="G288" s="49">
        <f>IF(AND(TPL!F288&lt;&gt;"",TPL!U288&lt;&gt;""),1,0)+IF(AND(TPL!G288&lt;&gt;"",TPL!V288&lt;&gt;""),1,0)+IF(AND(TPL!H288&lt;&gt;"",TPL!W288&lt;&gt;""),1,0)+IF(AND(TPL!I288&lt;&gt;"",TPL!X288&lt;&gt;""),1,0)+IF(AND(TPL!J288&lt;&gt;"",TPL!Y288&lt;&gt;""),1,0)+IF(AND(TPL!K288&lt;&gt;"",TPL!Z288&lt;&gt;""),1,0)+IF(AND(TPL!L288&lt;&gt;"",TPL!AA288&lt;&gt;""),1,0)+IF(AND(TPL!M288&lt;&gt;"",TPL!AB288&lt;&gt;""),1,0)+IF(AND(TPL!N288&lt;&gt;"",TPL!AC288&lt;&gt;""),1,0)+IF(AND(TPL!O288&lt;&gt;"",TPL!AD288&lt;&gt;""),1,0)+IF(AND(TPL!P288&lt;&gt;"",TPL!AE288&lt;&gt;""),1,0)+IF(AND(TPL!Q288&lt;&gt;"",TPL!AF288&lt;&gt;""),1,0)</f>
        <v>0</v>
      </c>
      <c r="H288" s="65">
        <f>COUNTA(TPL!F288:Q288)+COUNTA(TPL!U288:AF288)</f>
        <v>0</v>
      </c>
      <c r="I288" s="51" t="str">
        <f t="shared" si="18"/>
        <v>OK</v>
      </c>
    </row>
    <row r="289" spans="7:9" x14ac:dyDescent="0.25">
      <c r="G289" s="49">
        <f>IF(AND(TPL!F289&lt;&gt;"",TPL!U289&lt;&gt;""),1,0)+IF(AND(TPL!G289&lt;&gt;"",TPL!V289&lt;&gt;""),1,0)+IF(AND(TPL!H289&lt;&gt;"",TPL!W289&lt;&gt;""),1,0)+IF(AND(TPL!I289&lt;&gt;"",TPL!X289&lt;&gt;""),1,0)+IF(AND(TPL!J289&lt;&gt;"",TPL!Y289&lt;&gt;""),1,0)+IF(AND(TPL!K289&lt;&gt;"",TPL!Z289&lt;&gt;""),1,0)+IF(AND(TPL!L289&lt;&gt;"",TPL!AA289&lt;&gt;""),1,0)+IF(AND(TPL!M289&lt;&gt;"",TPL!AB289&lt;&gt;""),1,0)+IF(AND(TPL!N289&lt;&gt;"",TPL!AC289&lt;&gt;""),1,0)+IF(AND(TPL!O289&lt;&gt;"",TPL!AD289&lt;&gt;""),1,0)+IF(AND(TPL!P289&lt;&gt;"",TPL!AE289&lt;&gt;""),1,0)+IF(AND(TPL!Q289&lt;&gt;"",TPL!AF289&lt;&gt;""),1,0)</f>
        <v>0</v>
      </c>
      <c r="H289" s="65">
        <f>COUNTA(TPL!F289:Q289)+COUNTA(TPL!U289:AF289)</f>
        <v>0</v>
      </c>
      <c r="I289" s="51" t="str">
        <f t="shared" si="18"/>
        <v>OK</v>
      </c>
    </row>
    <row r="290" spans="7:9" x14ac:dyDescent="0.25">
      <c r="G290" s="49">
        <f>IF(AND(TPL!F290&lt;&gt;"",TPL!U290&lt;&gt;""),1,0)+IF(AND(TPL!G290&lt;&gt;"",TPL!V290&lt;&gt;""),1,0)+IF(AND(TPL!H290&lt;&gt;"",TPL!W290&lt;&gt;""),1,0)+IF(AND(TPL!I290&lt;&gt;"",TPL!X290&lt;&gt;""),1,0)+IF(AND(TPL!J290&lt;&gt;"",TPL!Y290&lt;&gt;""),1,0)+IF(AND(TPL!K290&lt;&gt;"",TPL!Z290&lt;&gt;""),1,0)+IF(AND(TPL!L290&lt;&gt;"",TPL!AA290&lt;&gt;""),1,0)+IF(AND(TPL!M290&lt;&gt;"",TPL!AB290&lt;&gt;""),1,0)+IF(AND(TPL!N290&lt;&gt;"",TPL!AC290&lt;&gt;""),1,0)+IF(AND(TPL!O290&lt;&gt;"",TPL!AD290&lt;&gt;""),1,0)+IF(AND(TPL!P290&lt;&gt;"",TPL!AE290&lt;&gt;""),1,0)+IF(AND(TPL!Q290&lt;&gt;"",TPL!AF290&lt;&gt;""),1,0)</f>
        <v>0</v>
      </c>
      <c r="H290" s="65">
        <f>COUNTA(TPL!F290:Q290)+COUNTA(TPL!U290:AF290)</f>
        <v>0</v>
      </c>
      <c r="I290" s="51" t="str">
        <f t="shared" si="18"/>
        <v>OK</v>
      </c>
    </row>
    <row r="291" spans="7:9" x14ac:dyDescent="0.25">
      <c r="G291" s="49">
        <f>IF(AND(TPL!F291&lt;&gt;"",TPL!U291&lt;&gt;""),1,0)+IF(AND(TPL!G291&lt;&gt;"",TPL!V291&lt;&gt;""),1,0)+IF(AND(TPL!H291&lt;&gt;"",TPL!W291&lt;&gt;""),1,0)+IF(AND(TPL!I291&lt;&gt;"",TPL!X291&lt;&gt;""),1,0)+IF(AND(TPL!J291&lt;&gt;"",TPL!Y291&lt;&gt;""),1,0)+IF(AND(TPL!K291&lt;&gt;"",TPL!Z291&lt;&gt;""),1,0)+IF(AND(TPL!L291&lt;&gt;"",TPL!AA291&lt;&gt;""),1,0)+IF(AND(TPL!M291&lt;&gt;"",TPL!AB291&lt;&gt;""),1,0)+IF(AND(TPL!N291&lt;&gt;"",TPL!AC291&lt;&gt;""),1,0)+IF(AND(TPL!O291&lt;&gt;"",TPL!AD291&lt;&gt;""),1,0)+IF(AND(TPL!P291&lt;&gt;"",TPL!AE291&lt;&gt;""),1,0)+IF(AND(TPL!Q291&lt;&gt;"",TPL!AF291&lt;&gt;""),1,0)</f>
        <v>0</v>
      </c>
      <c r="H291" s="65">
        <f>COUNTA(TPL!F291:Q291)+COUNTA(TPL!U291:AF291)</f>
        <v>0</v>
      </c>
      <c r="I291" s="51" t="str">
        <f t="shared" si="18"/>
        <v>OK</v>
      </c>
    </row>
    <row r="292" spans="7:9" x14ac:dyDescent="0.25">
      <c r="G292" s="49">
        <f>IF(AND(TPL!F292&lt;&gt;"",TPL!U292&lt;&gt;""),1,0)+IF(AND(TPL!G292&lt;&gt;"",TPL!V292&lt;&gt;""),1,0)+IF(AND(TPL!H292&lt;&gt;"",TPL!W292&lt;&gt;""),1,0)+IF(AND(TPL!I292&lt;&gt;"",TPL!X292&lt;&gt;""),1,0)+IF(AND(TPL!J292&lt;&gt;"",TPL!Y292&lt;&gt;""),1,0)+IF(AND(TPL!K292&lt;&gt;"",TPL!Z292&lt;&gt;""),1,0)+IF(AND(TPL!L292&lt;&gt;"",TPL!AA292&lt;&gt;""),1,0)+IF(AND(TPL!M292&lt;&gt;"",TPL!AB292&lt;&gt;""),1,0)+IF(AND(TPL!N292&lt;&gt;"",TPL!AC292&lt;&gt;""),1,0)+IF(AND(TPL!O292&lt;&gt;"",TPL!AD292&lt;&gt;""),1,0)+IF(AND(TPL!P292&lt;&gt;"",TPL!AE292&lt;&gt;""),1,0)+IF(AND(TPL!Q292&lt;&gt;"",TPL!AF292&lt;&gt;""),1,0)</f>
        <v>0</v>
      </c>
      <c r="H292" s="65">
        <f>COUNTA(TPL!F292:Q292)+COUNTA(TPL!U292:AF292)</f>
        <v>0</v>
      </c>
      <c r="I292" s="51" t="str">
        <f t="shared" si="18"/>
        <v>OK</v>
      </c>
    </row>
    <row r="293" spans="7:9" x14ac:dyDescent="0.25">
      <c r="G293" s="49">
        <f>IF(AND(TPL!F293&lt;&gt;"",TPL!U293&lt;&gt;""),1,0)+IF(AND(TPL!G293&lt;&gt;"",TPL!V293&lt;&gt;""),1,0)+IF(AND(TPL!H293&lt;&gt;"",TPL!W293&lt;&gt;""),1,0)+IF(AND(TPL!I293&lt;&gt;"",TPL!X293&lt;&gt;""),1,0)+IF(AND(TPL!J293&lt;&gt;"",TPL!Y293&lt;&gt;""),1,0)+IF(AND(TPL!K293&lt;&gt;"",TPL!Z293&lt;&gt;""),1,0)+IF(AND(TPL!L293&lt;&gt;"",TPL!AA293&lt;&gt;""),1,0)+IF(AND(TPL!M293&lt;&gt;"",TPL!AB293&lt;&gt;""),1,0)+IF(AND(TPL!N293&lt;&gt;"",TPL!AC293&lt;&gt;""),1,0)+IF(AND(TPL!O293&lt;&gt;"",TPL!AD293&lt;&gt;""),1,0)+IF(AND(TPL!P293&lt;&gt;"",TPL!AE293&lt;&gt;""),1,0)+IF(AND(TPL!Q293&lt;&gt;"",TPL!AF293&lt;&gt;""),1,0)</f>
        <v>0</v>
      </c>
      <c r="H293" s="65">
        <f>COUNTA(TPL!F293:Q293)+COUNTA(TPL!U293:AF293)</f>
        <v>0</v>
      </c>
      <c r="I293" s="51" t="str">
        <f t="shared" si="18"/>
        <v>OK</v>
      </c>
    </row>
    <row r="294" spans="7:9" x14ac:dyDescent="0.25">
      <c r="G294" s="49">
        <f>IF(AND(TPL!F294&lt;&gt;"",TPL!U294&lt;&gt;""),1,0)+IF(AND(TPL!G294&lt;&gt;"",TPL!V294&lt;&gt;""),1,0)+IF(AND(TPL!H294&lt;&gt;"",TPL!W294&lt;&gt;""),1,0)+IF(AND(TPL!I294&lt;&gt;"",TPL!X294&lt;&gt;""),1,0)+IF(AND(TPL!J294&lt;&gt;"",TPL!Y294&lt;&gt;""),1,0)+IF(AND(TPL!K294&lt;&gt;"",TPL!Z294&lt;&gt;""),1,0)+IF(AND(TPL!L294&lt;&gt;"",TPL!AA294&lt;&gt;""),1,0)+IF(AND(TPL!M294&lt;&gt;"",TPL!AB294&lt;&gt;""),1,0)+IF(AND(TPL!N294&lt;&gt;"",TPL!AC294&lt;&gt;""),1,0)+IF(AND(TPL!O294&lt;&gt;"",TPL!AD294&lt;&gt;""),1,0)+IF(AND(TPL!P294&lt;&gt;"",TPL!AE294&lt;&gt;""),1,0)+IF(AND(TPL!Q294&lt;&gt;"",TPL!AF294&lt;&gt;""),1,0)</f>
        <v>0</v>
      </c>
      <c r="H294" s="65">
        <f>COUNTA(TPL!F294:Q294)+COUNTA(TPL!U294:AF294)</f>
        <v>0</v>
      </c>
      <c r="I294" s="51" t="str">
        <f t="shared" si="18"/>
        <v>OK</v>
      </c>
    </row>
    <row r="295" spans="7:9" x14ac:dyDescent="0.25">
      <c r="G295" s="49">
        <f>IF(AND(TPL!F295&lt;&gt;"",TPL!U295&lt;&gt;""),1,0)+IF(AND(TPL!G295&lt;&gt;"",TPL!V295&lt;&gt;""),1,0)+IF(AND(TPL!H295&lt;&gt;"",TPL!W295&lt;&gt;""),1,0)+IF(AND(TPL!I295&lt;&gt;"",TPL!X295&lt;&gt;""),1,0)+IF(AND(TPL!J295&lt;&gt;"",TPL!Y295&lt;&gt;""),1,0)+IF(AND(TPL!K295&lt;&gt;"",TPL!Z295&lt;&gt;""),1,0)+IF(AND(TPL!L295&lt;&gt;"",TPL!AA295&lt;&gt;""),1,0)+IF(AND(TPL!M295&lt;&gt;"",TPL!AB295&lt;&gt;""),1,0)+IF(AND(TPL!N295&lt;&gt;"",TPL!AC295&lt;&gt;""),1,0)+IF(AND(TPL!O295&lt;&gt;"",TPL!AD295&lt;&gt;""),1,0)+IF(AND(TPL!P295&lt;&gt;"",TPL!AE295&lt;&gt;""),1,0)+IF(AND(TPL!Q295&lt;&gt;"",TPL!AF295&lt;&gt;""),1,0)</f>
        <v>0</v>
      </c>
      <c r="H295" s="65">
        <f>COUNTA(TPL!F295:Q295)+COUNTA(TPL!U295:AF295)</f>
        <v>0</v>
      </c>
      <c r="I295" s="51" t="str">
        <f t="shared" si="18"/>
        <v>OK</v>
      </c>
    </row>
    <row r="296" spans="7:9" x14ac:dyDescent="0.25">
      <c r="G296" s="49">
        <f>IF(AND(TPL!F296&lt;&gt;"",TPL!U296&lt;&gt;""),1,0)+IF(AND(TPL!G296&lt;&gt;"",TPL!V296&lt;&gt;""),1,0)+IF(AND(TPL!H296&lt;&gt;"",TPL!W296&lt;&gt;""),1,0)+IF(AND(TPL!I296&lt;&gt;"",TPL!X296&lt;&gt;""),1,0)+IF(AND(TPL!J296&lt;&gt;"",TPL!Y296&lt;&gt;""),1,0)+IF(AND(TPL!K296&lt;&gt;"",TPL!Z296&lt;&gt;""),1,0)+IF(AND(TPL!L296&lt;&gt;"",TPL!AA296&lt;&gt;""),1,0)+IF(AND(TPL!M296&lt;&gt;"",TPL!AB296&lt;&gt;""),1,0)+IF(AND(TPL!N296&lt;&gt;"",TPL!AC296&lt;&gt;""),1,0)+IF(AND(TPL!O296&lt;&gt;"",TPL!AD296&lt;&gt;""),1,0)+IF(AND(TPL!P296&lt;&gt;"",TPL!AE296&lt;&gt;""),1,0)+IF(AND(TPL!Q296&lt;&gt;"",TPL!AF296&lt;&gt;""),1,0)</f>
        <v>0</v>
      </c>
      <c r="H296" s="65">
        <f>COUNTA(TPL!F296:Q296)+COUNTA(TPL!U296:AF296)</f>
        <v>0</v>
      </c>
      <c r="I296" s="51" t="str">
        <f t="shared" si="18"/>
        <v>OK</v>
      </c>
    </row>
    <row r="297" spans="7:9" x14ac:dyDescent="0.25">
      <c r="G297" s="49">
        <f>IF(AND(TPL!F297&lt;&gt;"",TPL!U297&lt;&gt;""),1,0)+IF(AND(TPL!G297&lt;&gt;"",TPL!V297&lt;&gt;""),1,0)+IF(AND(TPL!H297&lt;&gt;"",TPL!W297&lt;&gt;""),1,0)+IF(AND(TPL!I297&lt;&gt;"",TPL!X297&lt;&gt;""),1,0)+IF(AND(TPL!J297&lt;&gt;"",TPL!Y297&lt;&gt;""),1,0)+IF(AND(TPL!K297&lt;&gt;"",TPL!Z297&lt;&gt;""),1,0)+IF(AND(TPL!L297&lt;&gt;"",TPL!AA297&lt;&gt;""),1,0)+IF(AND(TPL!M297&lt;&gt;"",TPL!AB297&lt;&gt;""),1,0)+IF(AND(TPL!N297&lt;&gt;"",TPL!AC297&lt;&gt;""),1,0)+IF(AND(TPL!O297&lt;&gt;"",TPL!AD297&lt;&gt;""),1,0)+IF(AND(TPL!P297&lt;&gt;"",TPL!AE297&lt;&gt;""),1,0)+IF(AND(TPL!Q297&lt;&gt;"",TPL!AF297&lt;&gt;""),1,0)</f>
        <v>0</v>
      </c>
      <c r="H297" s="65">
        <f>COUNTA(TPL!F297:Q297)+COUNTA(TPL!U297:AF297)</f>
        <v>0</v>
      </c>
      <c r="I297" s="51" t="str">
        <f t="shared" si="18"/>
        <v>OK</v>
      </c>
    </row>
    <row r="298" spans="7:9" x14ac:dyDescent="0.25">
      <c r="G298" s="49">
        <f>IF(AND(TPL!F298&lt;&gt;"",TPL!U298&lt;&gt;""),1,0)+IF(AND(TPL!G298&lt;&gt;"",TPL!V298&lt;&gt;""),1,0)+IF(AND(TPL!H298&lt;&gt;"",TPL!W298&lt;&gt;""),1,0)+IF(AND(TPL!I298&lt;&gt;"",TPL!X298&lt;&gt;""),1,0)+IF(AND(TPL!J298&lt;&gt;"",TPL!Y298&lt;&gt;""),1,0)+IF(AND(TPL!K298&lt;&gt;"",TPL!Z298&lt;&gt;""),1,0)+IF(AND(TPL!L298&lt;&gt;"",TPL!AA298&lt;&gt;""),1,0)+IF(AND(TPL!M298&lt;&gt;"",TPL!AB298&lt;&gt;""),1,0)+IF(AND(TPL!N298&lt;&gt;"",TPL!AC298&lt;&gt;""),1,0)+IF(AND(TPL!O298&lt;&gt;"",TPL!AD298&lt;&gt;""),1,0)+IF(AND(TPL!P298&lt;&gt;"",TPL!AE298&lt;&gt;""),1,0)+IF(AND(TPL!Q298&lt;&gt;"",TPL!AF298&lt;&gt;""),1,0)</f>
        <v>0</v>
      </c>
      <c r="H298" s="65">
        <f>COUNTA(TPL!F298:Q298)+COUNTA(TPL!U298:AF298)</f>
        <v>0</v>
      </c>
      <c r="I298" s="51" t="str">
        <f t="shared" si="18"/>
        <v>OK</v>
      </c>
    </row>
    <row r="299" spans="7:9" x14ac:dyDescent="0.25">
      <c r="G299" s="49">
        <f>IF(AND(TPL!F299&lt;&gt;"",TPL!U299&lt;&gt;""),1,0)+IF(AND(TPL!G299&lt;&gt;"",TPL!V299&lt;&gt;""),1,0)+IF(AND(TPL!H299&lt;&gt;"",TPL!W299&lt;&gt;""),1,0)+IF(AND(TPL!I299&lt;&gt;"",TPL!X299&lt;&gt;""),1,0)+IF(AND(TPL!J299&lt;&gt;"",TPL!Y299&lt;&gt;""),1,0)+IF(AND(TPL!K299&lt;&gt;"",TPL!Z299&lt;&gt;""),1,0)+IF(AND(TPL!L299&lt;&gt;"",TPL!AA299&lt;&gt;""),1,0)+IF(AND(TPL!M299&lt;&gt;"",TPL!AB299&lt;&gt;""),1,0)+IF(AND(TPL!N299&lt;&gt;"",TPL!AC299&lt;&gt;""),1,0)+IF(AND(TPL!O299&lt;&gt;"",TPL!AD299&lt;&gt;""),1,0)+IF(AND(TPL!P299&lt;&gt;"",TPL!AE299&lt;&gt;""),1,0)+IF(AND(TPL!Q299&lt;&gt;"",TPL!AF299&lt;&gt;""),1,0)</f>
        <v>0</v>
      </c>
      <c r="H299" s="65">
        <f>COUNTA(TPL!F299:Q299)+COUNTA(TPL!U299:AF299)</f>
        <v>0</v>
      </c>
      <c r="I299" s="51" t="str">
        <f t="shared" si="18"/>
        <v>OK</v>
      </c>
    </row>
    <row r="300" spans="7:9" x14ac:dyDescent="0.25">
      <c r="G300" s="49">
        <f>IF(AND(TPL!F300&lt;&gt;"",TPL!U300&lt;&gt;""),1,0)+IF(AND(TPL!G300&lt;&gt;"",TPL!V300&lt;&gt;""),1,0)+IF(AND(TPL!H300&lt;&gt;"",TPL!W300&lt;&gt;""),1,0)+IF(AND(TPL!I300&lt;&gt;"",TPL!X300&lt;&gt;""),1,0)+IF(AND(TPL!J300&lt;&gt;"",TPL!Y300&lt;&gt;""),1,0)+IF(AND(TPL!K300&lt;&gt;"",TPL!Z300&lt;&gt;""),1,0)+IF(AND(TPL!L300&lt;&gt;"",TPL!AA300&lt;&gt;""),1,0)+IF(AND(TPL!M300&lt;&gt;"",TPL!AB300&lt;&gt;""),1,0)+IF(AND(TPL!N300&lt;&gt;"",TPL!AC300&lt;&gt;""),1,0)+IF(AND(TPL!O300&lt;&gt;"",TPL!AD300&lt;&gt;""),1,0)+IF(AND(TPL!P300&lt;&gt;"",TPL!AE300&lt;&gt;""),1,0)+IF(AND(TPL!Q300&lt;&gt;"",TPL!AF300&lt;&gt;""),1,0)</f>
        <v>0</v>
      </c>
      <c r="H300" s="65">
        <f>COUNTA(TPL!F300:Q300)+COUNTA(TPL!U300:AF300)</f>
        <v>0</v>
      </c>
      <c r="I300" s="51" t="str">
        <f t="shared" si="18"/>
        <v>OK</v>
      </c>
    </row>
    <row r="301" spans="7:9" x14ac:dyDescent="0.25">
      <c r="G301" s="49">
        <f>IF(AND(TPL!F301&lt;&gt;"",TPL!U301&lt;&gt;""),1,0)+IF(AND(TPL!G301&lt;&gt;"",TPL!V301&lt;&gt;""),1,0)+IF(AND(TPL!H301&lt;&gt;"",TPL!W301&lt;&gt;""),1,0)+IF(AND(TPL!I301&lt;&gt;"",TPL!X301&lt;&gt;""),1,0)+IF(AND(TPL!J301&lt;&gt;"",TPL!Y301&lt;&gt;""),1,0)+IF(AND(TPL!K301&lt;&gt;"",TPL!Z301&lt;&gt;""),1,0)+IF(AND(TPL!L301&lt;&gt;"",TPL!AA301&lt;&gt;""),1,0)+IF(AND(TPL!M301&lt;&gt;"",TPL!AB301&lt;&gt;""),1,0)+IF(AND(TPL!N301&lt;&gt;"",TPL!AC301&lt;&gt;""),1,0)+IF(AND(TPL!O301&lt;&gt;"",TPL!AD301&lt;&gt;""),1,0)+IF(AND(TPL!P301&lt;&gt;"",TPL!AE301&lt;&gt;""),1,0)+IF(AND(TPL!Q301&lt;&gt;"",TPL!AF301&lt;&gt;""),1,0)</f>
        <v>0</v>
      </c>
      <c r="H301" s="65">
        <f>COUNTA(TPL!F301:Q301)+COUNTA(TPL!U301:AF301)</f>
        <v>0</v>
      </c>
      <c r="I301" s="51" t="str">
        <f t="shared" si="18"/>
        <v>OK</v>
      </c>
    </row>
    <row r="302" spans="7:9" x14ac:dyDescent="0.25">
      <c r="G302" s="49">
        <f>IF(AND(TPL!F302&lt;&gt;"",TPL!U302&lt;&gt;""),1,0)+IF(AND(TPL!G302&lt;&gt;"",TPL!V302&lt;&gt;""),1,0)+IF(AND(TPL!H302&lt;&gt;"",TPL!W302&lt;&gt;""),1,0)+IF(AND(TPL!I302&lt;&gt;"",TPL!X302&lt;&gt;""),1,0)+IF(AND(TPL!J302&lt;&gt;"",TPL!Y302&lt;&gt;""),1,0)+IF(AND(TPL!K302&lt;&gt;"",TPL!Z302&lt;&gt;""),1,0)+IF(AND(TPL!L302&lt;&gt;"",TPL!AA302&lt;&gt;""),1,0)+IF(AND(TPL!M302&lt;&gt;"",TPL!AB302&lt;&gt;""),1,0)+IF(AND(TPL!N302&lt;&gt;"",TPL!AC302&lt;&gt;""),1,0)+IF(AND(TPL!O302&lt;&gt;"",TPL!AD302&lt;&gt;""),1,0)+IF(AND(TPL!P302&lt;&gt;"",TPL!AE302&lt;&gt;""),1,0)+IF(AND(TPL!Q302&lt;&gt;"",TPL!AF302&lt;&gt;""),1,0)</f>
        <v>0</v>
      </c>
      <c r="H302" s="65">
        <f>COUNTA(TPL!F302:Q302)+COUNTA(TPL!U302:AF302)</f>
        <v>0</v>
      </c>
      <c r="I302" s="51" t="str">
        <f t="shared" si="18"/>
        <v>OK</v>
      </c>
    </row>
    <row r="303" spans="7:9" x14ac:dyDescent="0.25">
      <c r="G303" s="49">
        <f>IF(AND(TPL!F303&lt;&gt;"",TPL!U303&lt;&gt;""),1,0)+IF(AND(TPL!G303&lt;&gt;"",TPL!V303&lt;&gt;""),1,0)+IF(AND(TPL!H303&lt;&gt;"",TPL!W303&lt;&gt;""),1,0)+IF(AND(TPL!I303&lt;&gt;"",TPL!X303&lt;&gt;""),1,0)+IF(AND(TPL!J303&lt;&gt;"",TPL!Y303&lt;&gt;""),1,0)+IF(AND(TPL!K303&lt;&gt;"",TPL!Z303&lt;&gt;""),1,0)+IF(AND(TPL!L303&lt;&gt;"",TPL!AA303&lt;&gt;""),1,0)+IF(AND(TPL!M303&lt;&gt;"",TPL!AB303&lt;&gt;""),1,0)+IF(AND(TPL!N303&lt;&gt;"",TPL!AC303&lt;&gt;""),1,0)+IF(AND(TPL!O303&lt;&gt;"",TPL!AD303&lt;&gt;""),1,0)+IF(AND(TPL!P303&lt;&gt;"",TPL!AE303&lt;&gt;""),1,0)+IF(AND(TPL!Q303&lt;&gt;"",TPL!AF303&lt;&gt;""),1,0)</f>
        <v>0</v>
      </c>
      <c r="H303" s="65">
        <f>COUNTA(TPL!F303:Q303)+COUNTA(TPL!U303:AF303)</f>
        <v>0</v>
      </c>
      <c r="I303" s="51" t="str">
        <f t="shared" si="18"/>
        <v>OK</v>
      </c>
    </row>
    <row r="304" spans="7:9" x14ac:dyDescent="0.25">
      <c r="G304" s="49">
        <f>IF(AND(TPL!F304&lt;&gt;"",TPL!U304&lt;&gt;""),1,0)+IF(AND(TPL!G304&lt;&gt;"",TPL!V304&lt;&gt;""),1,0)+IF(AND(TPL!H304&lt;&gt;"",TPL!W304&lt;&gt;""),1,0)+IF(AND(TPL!I304&lt;&gt;"",TPL!X304&lt;&gt;""),1,0)+IF(AND(TPL!J304&lt;&gt;"",TPL!Y304&lt;&gt;""),1,0)+IF(AND(TPL!K304&lt;&gt;"",TPL!Z304&lt;&gt;""),1,0)+IF(AND(TPL!L304&lt;&gt;"",TPL!AA304&lt;&gt;""),1,0)+IF(AND(TPL!M304&lt;&gt;"",TPL!AB304&lt;&gt;""),1,0)+IF(AND(TPL!N304&lt;&gt;"",TPL!AC304&lt;&gt;""),1,0)+IF(AND(TPL!O304&lt;&gt;"",TPL!AD304&lt;&gt;""),1,0)+IF(AND(TPL!P304&lt;&gt;"",TPL!AE304&lt;&gt;""),1,0)+IF(AND(TPL!Q304&lt;&gt;"",TPL!AF304&lt;&gt;""),1,0)</f>
        <v>0</v>
      </c>
      <c r="H304" s="65">
        <f>COUNTA(TPL!F304:Q304)+COUNTA(TPL!U304:AF304)</f>
        <v>0</v>
      </c>
      <c r="I304" s="51" t="str">
        <f t="shared" si="18"/>
        <v>OK</v>
      </c>
    </row>
    <row r="305" spans="7:9" x14ac:dyDescent="0.25">
      <c r="G305" s="49">
        <f>IF(AND(TPL!F305&lt;&gt;"",TPL!U305&lt;&gt;""),1,0)+IF(AND(TPL!G305&lt;&gt;"",TPL!V305&lt;&gt;""),1,0)+IF(AND(TPL!H305&lt;&gt;"",TPL!W305&lt;&gt;""),1,0)+IF(AND(TPL!I305&lt;&gt;"",TPL!X305&lt;&gt;""),1,0)+IF(AND(TPL!J305&lt;&gt;"",TPL!Y305&lt;&gt;""),1,0)+IF(AND(TPL!K305&lt;&gt;"",TPL!Z305&lt;&gt;""),1,0)+IF(AND(TPL!L305&lt;&gt;"",TPL!AA305&lt;&gt;""),1,0)+IF(AND(TPL!M305&lt;&gt;"",TPL!AB305&lt;&gt;""),1,0)+IF(AND(TPL!N305&lt;&gt;"",TPL!AC305&lt;&gt;""),1,0)+IF(AND(TPL!O305&lt;&gt;"",TPL!AD305&lt;&gt;""),1,0)+IF(AND(TPL!P305&lt;&gt;"",TPL!AE305&lt;&gt;""),1,0)+IF(AND(TPL!Q305&lt;&gt;"",TPL!AF305&lt;&gt;""),1,0)</f>
        <v>0</v>
      </c>
      <c r="H305" s="65">
        <f>COUNTA(TPL!F305:Q305)+COUNTA(TPL!U305:AF305)</f>
        <v>0</v>
      </c>
      <c r="I305" s="51" t="str">
        <f t="shared" si="18"/>
        <v>OK</v>
      </c>
    </row>
    <row r="306" spans="7:9" x14ac:dyDescent="0.25">
      <c r="G306" s="49">
        <f>IF(AND(TPL!F306&lt;&gt;"",TPL!U306&lt;&gt;""),1,0)+IF(AND(TPL!G306&lt;&gt;"",TPL!V306&lt;&gt;""),1,0)+IF(AND(TPL!H306&lt;&gt;"",TPL!W306&lt;&gt;""),1,0)+IF(AND(TPL!I306&lt;&gt;"",TPL!X306&lt;&gt;""),1,0)+IF(AND(TPL!J306&lt;&gt;"",TPL!Y306&lt;&gt;""),1,0)+IF(AND(TPL!K306&lt;&gt;"",TPL!Z306&lt;&gt;""),1,0)+IF(AND(TPL!L306&lt;&gt;"",TPL!AA306&lt;&gt;""),1,0)+IF(AND(TPL!M306&lt;&gt;"",TPL!AB306&lt;&gt;""),1,0)+IF(AND(TPL!N306&lt;&gt;"",TPL!AC306&lt;&gt;""),1,0)+IF(AND(TPL!O306&lt;&gt;"",TPL!AD306&lt;&gt;""),1,0)+IF(AND(TPL!P306&lt;&gt;"",TPL!AE306&lt;&gt;""),1,0)+IF(AND(TPL!Q306&lt;&gt;"",TPL!AF306&lt;&gt;""),1,0)</f>
        <v>0</v>
      </c>
      <c r="H306" s="65">
        <f>COUNTA(TPL!F306:Q306)+COUNTA(TPL!U306:AF306)</f>
        <v>0</v>
      </c>
      <c r="I306" s="51" t="str">
        <f t="shared" si="18"/>
        <v>OK</v>
      </c>
    </row>
    <row r="307" spans="7:9" x14ac:dyDescent="0.25">
      <c r="G307" s="49">
        <f>IF(AND(TPL!F307&lt;&gt;"",TPL!U307&lt;&gt;""),1,0)+IF(AND(TPL!G307&lt;&gt;"",TPL!V307&lt;&gt;""),1,0)+IF(AND(TPL!H307&lt;&gt;"",TPL!W307&lt;&gt;""),1,0)+IF(AND(TPL!I307&lt;&gt;"",TPL!X307&lt;&gt;""),1,0)+IF(AND(TPL!J307&lt;&gt;"",TPL!Y307&lt;&gt;""),1,0)+IF(AND(TPL!K307&lt;&gt;"",TPL!Z307&lt;&gt;""),1,0)+IF(AND(TPL!L307&lt;&gt;"",TPL!AA307&lt;&gt;""),1,0)+IF(AND(TPL!M307&lt;&gt;"",TPL!AB307&lt;&gt;""),1,0)+IF(AND(TPL!N307&lt;&gt;"",TPL!AC307&lt;&gt;""),1,0)+IF(AND(TPL!O307&lt;&gt;"",TPL!AD307&lt;&gt;""),1,0)+IF(AND(TPL!P307&lt;&gt;"",TPL!AE307&lt;&gt;""),1,0)+IF(AND(TPL!Q307&lt;&gt;"",TPL!AF307&lt;&gt;""),1,0)</f>
        <v>0</v>
      </c>
      <c r="H307" s="65">
        <f>COUNTA(TPL!F307:Q307)+COUNTA(TPL!U307:AF307)</f>
        <v>0</v>
      </c>
      <c r="I307" s="51" t="str">
        <f t="shared" si="18"/>
        <v>OK</v>
      </c>
    </row>
    <row r="308" spans="7:9" x14ac:dyDescent="0.25">
      <c r="G308" s="49">
        <f>IF(AND(TPL!F308&lt;&gt;"",TPL!U308&lt;&gt;""),1,0)+IF(AND(TPL!G308&lt;&gt;"",TPL!V308&lt;&gt;""),1,0)+IF(AND(TPL!H308&lt;&gt;"",TPL!W308&lt;&gt;""),1,0)+IF(AND(TPL!I308&lt;&gt;"",TPL!X308&lt;&gt;""),1,0)+IF(AND(TPL!J308&lt;&gt;"",TPL!Y308&lt;&gt;""),1,0)+IF(AND(TPL!K308&lt;&gt;"",TPL!Z308&lt;&gt;""),1,0)+IF(AND(TPL!L308&lt;&gt;"",TPL!AA308&lt;&gt;""),1,0)+IF(AND(TPL!M308&lt;&gt;"",TPL!AB308&lt;&gt;""),1,0)+IF(AND(TPL!N308&lt;&gt;"",TPL!AC308&lt;&gt;""),1,0)+IF(AND(TPL!O308&lt;&gt;"",TPL!AD308&lt;&gt;""),1,0)+IF(AND(TPL!P308&lt;&gt;"",TPL!AE308&lt;&gt;""),1,0)+IF(AND(TPL!Q308&lt;&gt;"",TPL!AF308&lt;&gt;""),1,0)</f>
        <v>0</v>
      </c>
      <c r="H308" s="65">
        <f>COUNTA(TPL!F308:Q308)+COUNTA(TPL!U308:AF308)</f>
        <v>0</v>
      </c>
      <c r="I308" s="51" t="str">
        <f t="shared" si="18"/>
        <v>OK</v>
      </c>
    </row>
    <row r="309" spans="7:9" x14ac:dyDescent="0.25">
      <c r="G309" s="49">
        <f>IF(AND(TPL!F309&lt;&gt;"",TPL!U309&lt;&gt;""),1,0)+IF(AND(TPL!G309&lt;&gt;"",TPL!V309&lt;&gt;""),1,0)+IF(AND(TPL!H309&lt;&gt;"",TPL!W309&lt;&gt;""),1,0)+IF(AND(TPL!I309&lt;&gt;"",TPL!X309&lt;&gt;""),1,0)+IF(AND(TPL!J309&lt;&gt;"",TPL!Y309&lt;&gt;""),1,0)+IF(AND(TPL!K309&lt;&gt;"",TPL!Z309&lt;&gt;""),1,0)+IF(AND(TPL!L309&lt;&gt;"",TPL!AA309&lt;&gt;""),1,0)+IF(AND(TPL!M309&lt;&gt;"",TPL!AB309&lt;&gt;""),1,0)+IF(AND(TPL!N309&lt;&gt;"",TPL!AC309&lt;&gt;""),1,0)+IF(AND(TPL!O309&lt;&gt;"",TPL!AD309&lt;&gt;""),1,0)+IF(AND(TPL!P309&lt;&gt;"",TPL!AE309&lt;&gt;""),1,0)+IF(AND(TPL!Q309&lt;&gt;"",TPL!AF309&lt;&gt;""),1,0)</f>
        <v>0</v>
      </c>
      <c r="H309" s="65">
        <f>COUNTA(TPL!F309:Q309)+COUNTA(TPL!U309:AF309)</f>
        <v>0</v>
      </c>
      <c r="I309" s="51" t="str">
        <f t="shared" si="18"/>
        <v>OK</v>
      </c>
    </row>
    <row r="310" spans="7:9" x14ac:dyDescent="0.25">
      <c r="G310" s="49">
        <f>IF(AND(TPL!F310&lt;&gt;"",TPL!U310&lt;&gt;""),1,0)+IF(AND(TPL!G310&lt;&gt;"",TPL!V310&lt;&gt;""),1,0)+IF(AND(TPL!H310&lt;&gt;"",TPL!W310&lt;&gt;""),1,0)+IF(AND(TPL!I310&lt;&gt;"",TPL!X310&lt;&gt;""),1,0)+IF(AND(TPL!J310&lt;&gt;"",TPL!Y310&lt;&gt;""),1,0)+IF(AND(TPL!K310&lt;&gt;"",TPL!Z310&lt;&gt;""),1,0)+IF(AND(TPL!L310&lt;&gt;"",TPL!AA310&lt;&gt;""),1,0)+IF(AND(TPL!M310&lt;&gt;"",TPL!AB310&lt;&gt;""),1,0)+IF(AND(TPL!N310&lt;&gt;"",TPL!AC310&lt;&gt;""),1,0)+IF(AND(TPL!O310&lt;&gt;"",TPL!AD310&lt;&gt;""),1,0)+IF(AND(TPL!P310&lt;&gt;"",TPL!AE310&lt;&gt;""),1,0)+IF(AND(TPL!Q310&lt;&gt;"",TPL!AF310&lt;&gt;""),1,0)</f>
        <v>0</v>
      </c>
      <c r="H310" s="65">
        <f>COUNTA(TPL!F310:Q310)+COUNTA(TPL!U310:AF310)</f>
        <v>0</v>
      </c>
      <c r="I310" s="51" t="str">
        <f t="shared" si="18"/>
        <v>OK</v>
      </c>
    </row>
    <row r="311" spans="7:9" x14ac:dyDescent="0.25">
      <c r="G311" s="49">
        <f>IF(AND(TPL!F311&lt;&gt;"",TPL!U311&lt;&gt;""),1,0)+IF(AND(TPL!G311&lt;&gt;"",TPL!V311&lt;&gt;""),1,0)+IF(AND(TPL!H311&lt;&gt;"",TPL!W311&lt;&gt;""),1,0)+IF(AND(TPL!I311&lt;&gt;"",TPL!X311&lt;&gt;""),1,0)+IF(AND(TPL!J311&lt;&gt;"",TPL!Y311&lt;&gt;""),1,0)+IF(AND(TPL!K311&lt;&gt;"",TPL!Z311&lt;&gt;""),1,0)+IF(AND(TPL!L311&lt;&gt;"",TPL!AA311&lt;&gt;""),1,0)+IF(AND(TPL!M311&lt;&gt;"",TPL!AB311&lt;&gt;""),1,0)+IF(AND(TPL!N311&lt;&gt;"",TPL!AC311&lt;&gt;""),1,0)+IF(AND(TPL!O311&lt;&gt;"",TPL!AD311&lt;&gt;""),1,0)+IF(AND(TPL!P311&lt;&gt;"",TPL!AE311&lt;&gt;""),1,0)+IF(AND(TPL!Q311&lt;&gt;"",TPL!AF311&lt;&gt;""),1,0)</f>
        <v>0</v>
      </c>
      <c r="H311" s="65">
        <f>COUNTA(TPL!F311:Q311)+COUNTA(TPL!U311:AF311)</f>
        <v>0</v>
      </c>
      <c r="I311" s="51" t="str">
        <f t="shared" si="18"/>
        <v>OK</v>
      </c>
    </row>
    <row r="312" spans="7:9" x14ac:dyDescent="0.25">
      <c r="G312" s="49">
        <f>IF(AND(TPL!F312&lt;&gt;"",TPL!U312&lt;&gt;""),1,0)+IF(AND(TPL!G312&lt;&gt;"",TPL!V312&lt;&gt;""),1,0)+IF(AND(TPL!H312&lt;&gt;"",TPL!W312&lt;&gt;""),1,0)+IF(AND(TPL!I312&lt;&gt;"",TPL!X312&lt;&gt;""),1,0)+IF(AND(TPL!J312&lt;&gt;"",TPL!Y312&lt;&gt;""),1,0)+IF(AND(TPL!K312&lt;&gt;"",TPL!Z312&lt;&gt;""),1,0)+IF(AND(TPL!L312&lt;&gt;"",TPL!AA312&lt;&gt;""),1,0)+IF(AND(TPL!M312&lt;&gt;"",TPL!AB312&lt;&gt;""),1,0)+IF(AND(TPL!N312&lt;&gt;"",TPL!AC312&lt;&gt;""),1,0)+IF(AND(TPL!O312&lt;&gt;"",TPL!AD312&lt;&gt;""),1,0)+IF(AND(TPL!P312&lt;&gt;"",TPL!AE312&lt;&gt;""),1,0)+IF(AND(TPL!Q312&lt;&gt;"",TPL!AF312&lt;&gt;""),1,0)</f>
        <v>0</v>
      </c>
      <c r="H312" s="65">
        <f>COUNTA(TPL!F312:Q312)+COUNTA(TPL!U312:AF312)</f>
        <v>0</v>
      </c>
      <c r="I312" s="51" t="str">
        <f t="shared" si="18"/>
        <v>OK</v>
      </c>
    </row>
    <row r="313" spans="7:9" x14ac:dyDescent="0.25">
      <c r="G313" s="49">
        <f>IF(AND(TPL!F313&lt;&gt;"",TPL!U313&lt;&gt;""),1,0)+IF(AND(TPL!G313&lt;&gt;"",TPL!V313&lt;&gt;""),1,0)+IF(AND(TPL!H313&lt;&gt;"",TPL!W313&lt;&gt;""),1,0)+IF(AND(TPL!I313&lt;&gt;"",TPL!X313&lt;&gt;""),1,0)+IF(AND(TPL!J313&lt;&gt;"",TPL!Y313&lt;&gt;""),1,0)+IF(AND(TPL!K313&lt;&gt;"",TPL!Z313&lt;&gt;""),1,0)+IF(AND(TPL!L313&lt;&gt;"",TPL!AA313&lt;&gt;""),1,0)+IF(AND(TPL!M313&lt;&gt;"",TPL!AB313&lt;&gt;""),1,0)+IF(AND(TPL!N313&lt;&gt;"",TPL!AC313&lt;&gt;""),1,0)+IF(AND(TPL!O313&lt;&gt;"",TPL!AD313&lt;&gt;""),1,0)+IF(AND(TPL!P313&lt;&gt;"",TPL!AE313&lt;&gt;""),1,0)+IF(AND(TPL!Q313&lt;&gt;"",TPL!AF313&lt;&gt;""),1,0)</f>
        <v>0</v>
      </c>
      <c r="H313" s="65">
        <f>COUNTA(TPL!F313:Q313)+COUNTA(TPL!U313:AF313)</f>
        <v>0</v>
      </c>
      <c r="I313" s="51" t="str">
        <f t="shared" si="18"/>
        <v>OK</v>
      </c>
    </row>
    <row r="314" spans="7:9" x14ac:dyDescent="0.25">
      <c r="G314" s="49">
        <f>IF(AND(TPL!F314&lt;&gt;"",TPL!U314&lt;&gt;""),1,0)+IF(AND(TPL!G314&lt;&gt;"",TPL!V314&lt;&gt;""),1,0)+IF(AND(TPL!H314&lt;&gt;"",TPL!W314&lt;&gt;""),1,0)+IF(AND(TPL!I314&lt;&gt;"",TPL!X314&lt;&gt;""),1,0)+IF(AND(TPL!J314&lt;&gt;"",TPL!Y314&lt;&gt;""),1,0)+IF(AND(TPL!K314&lt;&gt;"",TPL!Z314&lt;&gt;""),1,0)+IF(AND(TPL!L314&lt;&gt;"",TPL!AA314&lt;&gt;""),1,0)+IF(AND(TPL!M314&lt;&gt;"",TPL!AB314&lt;&gt;""),1,0)+IF(AND(TPL!N314&lt;&gt;"",TPL!AC314&lt;&gt;""),1,0)+IF(AND(TPL!O314&lt;&gt;"",TPL!AD314&lt;&gt;""),1,0)+IF(AND(TPL!P314&lt;&gt;"",TPL!AE314&lt;&gt;""),1,0)+IF(AND(TPL!Q314&lt;&gt;"",TPL!AF314&lt;&gt;""),1,0)</f>
        <v>0</v>
      </c>
      <c r="H314" s="65">
        <f>COUNTA(TPL!F314:Q314)+COUNTA(TPL!U314:AF314)</f>
        <v>0</v>
      </c>
      <c r="I314" s="51" t="str">
        <f t="shared" si="18"/>
        <v>OK</v>
      </c>
    </row>
    <row r="315" spans="7:9" x14ac:dyDescent="0.25">
      <c r="G315" s="49">
        <f>IF(AND(TPL!F315&lt;&gt;"",TPL!U315&lt;&gt;""),1,0)+IF(AND(TPL!G315&lt;&gt;"",TPL!V315&lt;&gt;""),1,0)+IF(AND(TPL!H315&lt;&gt;"",TPL!W315&lt;&gt;""),1,0)+IF(AND(TPL!I315&lt;&gt;"",TPL!X315&lt;&gt;""),1,0)+IF(AND(TPL!J315&lt;&gt;"",TPL!Y315&lt;&gt;""),1,0)+IF(AND(TPL!K315&lt;&gt;"",TPL!Z315&lt;&gt;""),1,0)+IF(AND(TPL!L315&lt;&gt;"",TPL!AA315&lt;&gt;""),1,0)+IF(AND(TPL!M315&lt;&gt;"",TPL!AB315&lt;&gt;""),1,0)+IF(AND(TPL!N315&lt;&gt;"",TPL!AC315&lt;&gt;""),1,0)+IF(AND(TPL!O315&lt;&gt;"",TPL!AD315&lt;&gt;""),1,0)+IF(AND(TPL!P315&lt;&gt;"",TPL!AE315&lt;&gt;""),1,0)+IF(AND(TPL!Q315&lt;&gt;"",TPL!AF315&lt;&gt;""),1,0)</f>
        <v>0</v>
      </c>
      <c r="H315" s="65">
        <f>COUNTA(TPL!F315:Q315)+COUNTA(TPL!U315:AF315)</f>
        <v>0</v>
      </c>
      <c r="I315" s="51" t="str">
        <f t="shared" si="18"/>
        <v>OK</v>
      </c>
    </row>
    <row r="319" spans="7:9" x14ac:dyDescent="0.25">
      <c r="G319" s="49">
        <f>IF(AND(TPL!F319&lt;&gt;"",TPL!U319&lt;&gt;""),1,0)+IF(AND(TPL!G319&lt;&gt;"",TPL!V319&lt;&gt;""),1,0)+IF(AND(TPL!H319&lt;&gt;"",TPL!W319&lt;&gt;""),1,0)+IF(AND(TPL!I319&lt;&gt;"",TPL!X319&lt;&gt;""),1,0)+IF(AND(TPL!J319&lt;&gt;"",TPL!Y319&lt;&gt;""),1,0)+IF(AND(TPL!K319&lt;&gt;"",TPL!Z319&lt;&gt;""),1,0)+IF(AND(TPL!L319&lt;&gt;"",TPL!AA319&lt;&gt;""),1,0)+IF(AND(TPL!M319&lt;&gt;"",TPL!AB319&lt;&gt;""),1,0)+IF(AND(TPL!N319&lt;&gt;"",TPL!AC319&lt;&gt;""),1,0)+IF(AND(TPL!O319&lt;&gt;"",TPL!AD319&lt;&gt;""),1,0)+IF(AND(TPL!P319&lt;&gt;"",TPL!AE319&lt;&gt;""),1,0)+IF(AND(TPL!Q319&lt;&gt;"",TPL!AF319&lt;&gt;""),1,0)</f>
        <v>0</v>
      </c>
      <c r="H319" s="65">
        <f>COUNTA(TPL!F319:Q319)+COUNTA(TPL!U319:AF319)</f>
        <v>0</v>
      </c>
      <c r="I319" s="51" t="str">
        <f t="shared" ref="I319:I359" si="19">IF(H319/2=G319,"OK","ERROR")</f>
        <v>OK</v>
      </c>
    </row>
    <row r="320" spans="7:9" x14ac:dyDescent="0.25">
      <c r="G320" s="49">
        <f>IF(AND(TPL!F320&lt;&gt;"",TPL!U320&lt;&gt;""),1,0)+IF(AND(TPL!G320&lt;&gt;"",TPL!V320&lt;&gt;""),1,0)+IF(AND(TPL!H320&lt;&gt;"",TPL!W320&lt;&gt;""),1,0)+IF(AND(TPL!I320&lt;&gt;"",TPL!X320&lt;&gt;""),1,0)+IF(AND(TPL!J320&lt;&gt;"",TPL!Y320&lt;&gt;""),1,0)+IF(AND(TPL!K320&lt;&gt;"",TPL!Z320&lt;&gt;""),1,0)+IF(AND(TPL!L320&lt;&gt;"",TPL!AA320&lt;&gt;""),1,0)+IF(AND(TPL!M320&lt;&gt;"",TPL!AB320&lt;&gt;""),1,0)+IF(AND(TPL!N320&lt;&gt;"",TPL!AC320&lt;&gt;""),1,0)+IF(AND(TPL!O320&lt;&gt;"",TPL!AD320&lt;&gt;""),1,0)+IF(AND(TPL!P320&lt;&gt;"",TPL!AE320&lt;&gt;""),1,0)+IF(AND(TPL!Q320&lt;&gt;"",TPL!AF320&lt;&gt;""),1,0)</f>
        <v>0</v>
      </c>
      <c r="H320" s="65">
        <f>COUNTA(TPL!F320:Q320)+COUNTA(TPL!U320:AF320)</f>
        <v>0</v>
      </c>
      <c r="I320" s="51" t="str">
        <f t="shared" si="19"/>
        <v>OK</v>
      </c>
    </row>
    <row r="321" spans="7:9" x14ac:dyDescent="0.25">
      <c r="G321" s="49">
        <f>IF(AND(TPL!F321&lt;&gt;"",TPL!U321&lt;&gt;""),1,0)+IF(AND(TPL!G321&lt;&gt;"",TPL!V321&lt;&gt;""),1,0)+IF(AND(TPL!H321&lt;&gt;"",TPL!W321&lt;&gt;""),1,0)+IF(AND(TPL!I321&lt;&gt;"",TPL!X321&lt;&gt;""),1,0)+IF(AND(TPL!J321&lt;&gt;"",TPL!Y321&lt;&gt;""),1,0)+IF(AND(TPL!K321&lt;&gt;"",TPL!Z321&lt;&gt;""),1,0)+IF(AND(TPL!L321&lt;&gt;"",TPL!AA321&lt;&gt;""),1,0)+IF(AND(TPL!M321&lt;&gt;"",TPL!AB321&lt;&gt;""),1,0)+IF(AND(TPL!N321&lt;&gt;"",TPL!AC321&lt;&gt;""),1,0)+IF(AND(TPL!O321&lt;&gt;"",TPL!AD321&lt;&gt;""),1,0)+IF(AND(TPL!P321&lt;&gt;"",TPL!AE321&lt;&gt;""),1,0)+IF(AND(TPL!Q321&lt;&gt;"",TPL!AF321&lt;&gt;""),1,0)</f>
        <v>0</v>
      </c>
      <c r="H321" s="65">
        <f>COUNTA(TPL!F321:Q321)+COUNTA(TPL!U321:AF321)</f>
        <v>0</v>
      </c>
      <c r="I321" s="51" t="str">
        <f t="shared" si="19"/>
        <v>OK</v>
      </c>
    </row>
    <row r="322" spans="7:9" x14ac:dyDescent="0.25">
      <c r="G322" s="49">
        <f>IF(AND(TPL!F322&lt;&gt;"",TPL!U322&lt;&gt;""),1,0)+IF(AND(TPL!G322&lt;&gt;"",TPL!V322&lt;&gt;""),1,0)+IF(AND(TPL!H322&lt;&gt;"",TPL!W322&lt;&gt;""),1,0)+IF(AND(TPL!I322&lt;&gt;"",TPL!X322&lt;&gt;""),1,0)+IF(AND(TPL!J322&lt;&gt;"",TPL!Y322&lt;&gt;""),1,0)+IF(AND(TPL!K322&lt;&gt;"",TPL!Z322&lt;&gt;""),1,0)+IF(AND(TPL!L322&lt;&gt;"",TPL!AA322&lt;&gt;""),1,0)+IF(AND(TPL!M322&lt;&gt;"",TPL!AB322&lt;&gt;""),1,0)+IF(AND(TPL!N322&lt;&gt;"",TPL!AC322&lt;&gt;""),1,0)+IF(AND(TPL!O322&lt;&gt;"",TPL!AD322&lt;&gt;""),1,0)+IF(AND(TPL!P322&lt;&gt;"",TPL!AE322&lt;&gt;""),1,0)+IF(AND(TPL!Q322&lt;&gt;"",TPL!AF322&lt;&gt;""),1,0)</f>
        <v>0</v>
      </c>
      <c r="H322" s="65">
        <f>COUNTA(TPL!F322:Q322)+COUNTA(TPL!U322:AF322)</f>
        <v>0</v>
      </c>
      <c r="I322" s="51" t="str">
        <f t="shared" si="19"/>
        <v>OK</v>
      </c>
    </row>
    <row r="323" spans="7:9" x14ac:dyDescent="0.25">
      <c r="G323" s="49">
        <f>IF(AND(TPL!F323&lt;&gt;"",TPL!U323&lt;&gt;""),1,0)+IF(AND(TPL!G323&lt;&gt;"",TPL!V323&lt;&gt;""),1,0)+IF(AND(TPL!H323&lt;&gt;"",TPL!W323&lt;&gt;""),1,0)+IF(AND(TPL!I323&lt;&gt;"",TPL!X323&lt;&gt;""),1,0)+IF(AND(TPL!J323&lt;&gt;"",TPL!Y323&lt;&gt;""),1,0)+IF(AND(TPL!K323&lt;&gt;"",TPL!Z323&lt;&gt;""),1,0)+IF(AND(TPL!L323&lt;&gt;"",TPL!AA323&lt;&gt;""),1,0)+IF(AND(TPL!M323&lt;&gt;"",TPL!AB323&lt;&gt;""),1,0)+IF(AND(TPL!N323&lt;&gt;"",TPL!AC323&lt;&gt;""),1,0)+IF(AND(TPL!O323&lt;&gt;"",TPL!AD323&lt;&gt;""),1,0)+IF(AND(TPL!P323&lt;&gt;"",TPL!AE323&lt;&gt;""),1,0)+IF(AND(TPL!Q323&lt;&gt;"",TPL!AF323&lt;&gt;""),1,0)</f>
        <v>0</v>
      </c>
      <c r="H323" s="65">
        <f>COUNTA(TPL!F323:Q323)+COUNTA(TPL!U323:AF323)</f>
        <v>0</v>
      </c>
      <c r="I323" s="51" t="str">
        <f t="shared" si="19"/>
        <v>OK</v>
      </c>
    </row>
    <row r="324" spans="7:9" x14ac:dyDescent="0.25">
      <c r="G324" s="49">
        <f>IF(AND(TPL!F324&lt;&gt;"",TPL!U324&lt;&gt;""),1,0)+IF(AND(TPL!G324&lt;&gt;"",TPL!V324&lt;&gt;""),1,0)+IF(AND(TPL!H324&lt;&gt;"",TPL!W324&lt;&gt;""),1,0)+IF(AND(TPL!I324&lt;&gt;"",TPL!X324&lt;&gt;""),1,0)+IF(AND(TPL!J324&lt;&gt;"",TPL!Y324&lt;&gt;""),1,0)+IF(AND(TPL!K324&lt;&gt;"",TPL!Z324&lt;&gt;""),1,0)+IF(AND(TPL!L324&lt;&gt;"",TPL!AA324&lt;&gt;""),1,0)+IF(AND(TPL!M324&lt;&gt;"",TPL!AB324&lt;&gt;""),1,0)+IF(AND(TPL!N324&lt;&gt;"",TPL!AC324&lt;&gt;""),1,0)+IF(AND(TPL!O324&lt;&gt;"",TPL!AD324&lt;&gt;""),1,0)+IF(AND(TPL!P324&lt;&gt;"",TPL!AE324&lt;&gt;""),1,0)+IF(AND(TPL!Q324&lt;&gt;"",TPL!AF324&lt;&gt;""),1,0)</f>
        <v>0</v>
      </c>
      <c r="H324" s="65">
        <f>COUNTA(TPL!F324:Q324)+COUNTA(TPL!U324:AF324)</f>
        <v>0</v>
      </c>
      <c r="I324" s="51" t="str">
        <f t="shared" si="19"/>
        <v>OK</v>
      </c>
    </row>
    <row r="325" spans="7:9" x14ac:dyDescent="0.25">
      <c r="G325" s="49">
        <f>IF(AND(TPL!F325&lt;&gt;"",TPL!U325&lt;&gt;""),1,0)+IF(AND(TPL!G325&lt;&gt;"",TPL!V325&lt;&gt;""),1,0)+IF(AND(TPL!H325&lt;&gt;"",TPL!W325&lt;&gt;""),1,0)+IF(AND(TPL!I325&lt;&gt;"",TPL!X325&lt;&gt;""),1,0)+IF(AND(TPL!J325&lt;&gt;"",TPL!Y325&lt;&gt;""),1,0)+IF(AND(TPL!K325&lt;&gt;"",TPL!Z325&lt;&gt;""),1,0)+IF(AND(TPL!L325&lt;&gt;"",TPL!AA325&lt;&gt;""),1,0)+IF(AND(TPL!M325&lt;&gt;"",TPL!AB325&lt;&gt;""),1,0)+IF(AND(TPL!N325&lt;&gt;"",TPL!AC325&lt;&gt;""),1,0)+IF(AND(TPL!O325&lt;&gt;"",TPL!AD325&lt;&gt;""),1,0)+IF(AND(TPL!P325&lt;&gt;"",TPL!AE325&lt;&gt;""),1,0)+IF(AND(TPL!Q325&lt;&gt;"",TPL!AF325&lt;&gt;""),1,0)</f>
        <v>0</v>
      </c>
      <c r="H325" s="65">
        <f>COUNTA(TPL!F325:Q325)+COUNTA(TPL!U325:AF325)</f>
        <v>0</v>
      </c>
      <c r="I325" s="51" t="str">
        <f t="shared" si="19"/>
        <v>OK</v>
      </c>
    </row>
    <row r="326" spans="7:9" x14ac:dyDescent="0.25">
      <c r="G326" s="49">
        <f>IF(AND(TPL!F326&lt;&gt;"",TPL!U326&lt;&gt;""),1,0)+IF(AND(TPL!G326&lt;&gt;"",TPL!V326&lt;&gt;""),1,0)+IF(AND(TPL!H326&lt;&gt;"",TPL!W326&lt;&gt;""),1,0)+IF(AND(TPL!I326&lt;&gt;"",TPL!X326&lt;&gt;""),1,0)+IF(AND(TPL!J326&lt;&gt;"",TPL!Y326&lt;&gt;""),1,0)+IF(AND(TPL!K326&lt;&gt;"",TPL!Z326&lt;&gt;""),1,0)+IF(AND(TPL!L326&lt;&gt;"",TPL!AA326&lt;&gt;""),1,0)+IF(AND(TPL!M326&lt;&gt;"",TPL!AB326&lt;&gt;""),1,0)+IF(AND(TPL!N326&lt;&gt;"",TPL!AC326&lt;&gt;""),1,0)+IF(AND(TPL!O326&lt;&gt;"",TPL!AD326&lt;&gt;""),1,0)+IF(AND(TPL!P326&lt;&gt;"",TPL!AE326&lt;&gt;""),1,0)+IF(AND(TPL!Q326&lt;&gt;"",TPL!AF326&lt;&gt;""),1,0)</f>
        <v>0</v>
      </c>
      <c r="H326" s="65">
        <f>COUNTA(TPL!F326:Q326)+COUNTA(TPL!U326:AF326)</f>
        <v>0</v>
      </c>
      <c r="I326" s="51" t="str">
        <f t="shared" si="19"/>
        <v>OK</v>
      </c>
    </row>
    <row r="327" spans="7:9" x14ac:dyDescent="0.25">
      <c r="G327" s="49">
        <f>IF(AND(TPL!F327&lt;&gt;"",TPL!U327&lt;&gt;""),1,0)+IF(AND(TPL!G327&lt;&gt;"",TPL!V327&lt;&gt;""),1,0)+IF(AND(TPL!H327&lt;&gt;"",TPL!W327&lt;&gt;""),1,0)+IF(AND(TPL!I327&lt;&gt;"",TPL!X327&lt;&gt;""),1,0)+IF(AND(TPL!J327&lt;&gt;"",TPL!Y327&lt;&gt;""),1,0)+IF(AND(TPL!K327&lt;&gt;"",TPL!Z327&lt;&gt;""),1,0)+IF(AND(TPL!L327&lt;&gt;"",TPL!AA327&lt;&gt;""),1,0)+IF(AND(TPL!M327&lt;&gt;"",TPL!AB327&lt;&gt;""),1,0)+IF(AND(TPL!N327&lt;&gt;"",TPL!AC327&lt;&gt;""),1,0)+IF(AND(TPL!O327&lt;&gt;"",TPL!AD327&lt;&gt;""),1,0)+IF(AND(TPL!P327&lt;&gt;"",TPL!AE327&lt;&gt;""),1,0)+IF(AND(TPL!Q327&lt;&gt;"",TPL!AF327&lt;&gt;""),1,0)</f>
        <v>0</v>
      </c>
      <c r="H327" s="65">
        <f>COUNTA(TPL!F327:Q327)+COUNTA(TPL!U327:AF327)</f>
        <v>0</v>
      </c>
      <c r="I327" s="51" t="str">
        <f t="shared" si="19"/>
        <v>OK</v>
      </c>
    </row>
    <row r="328" spans="7:9" x14ac:dyDescent="0.25">
      <c r="G328" s="49">
        <f>IF(AND(TPL!F328&lt;&gt;"",TPL!U328&lt;&gt;""),1,0)+IF(AND(TPL!G328&lt;&gt;"",TPL!V328&lt;&gt;""),1,0)+IF(AND(TPL!H328&lt;&gt;"",TPL!W328&lt;&gt;""),1,0)+IF(AND(TPL!I328&lt;&gt;"",TPL!X328&lt;&gt;""),1,0)+IF(AND(TPL!J328&lt;&gt;"",TPL!Y328&lt;&gt;""),1,0)+IF(AND(TPL!K328&lt;&gt;"",TPL!Z328&lt;&gt;""),1,0)+IF(AND(TPL!L328&lt;&gt;"",TPL!AA328&lt;&gt;""),1,0)+IF(AND(TPL!M328&lt;&gt;"",TPL!AB328&lt;&gt;""),1,0)+IF(AND(TPL!N328&lt;&gt;"",TPL!AC328&lt;&gt;""),1,0)+IF(AND(TPL!O328&lt;&gt;"",TPL!AD328&lt;&gt;""),1,0)+IF(AND(TPL!P328&lt;&gt;"",TPL!AE328&lt;&gt;""),1,0)+IF(AND(TPL!Q328&lt;&gt;"",TPL!AF328&lt;&gt;""),1,0)</f>
        <v>0</v>
      </c>
      <c r="H328" s="65">
        <f>COUNTA(TPL!F328:Q328)+COUNTA(TPL!U328:AF328)</f>
        <v>0</v>
      </c>
      <c r="I328" s="51" t="str">
        <f t="shared" si="19"/>
        <v>OK</v>
      </c>
    </row>
    <row r="329" spans="7:9" x14ac:dyDescent="0.25">
      <c r="G329" s="49">
        <f>IF(AND(TPL!F329&lt;&gt;"",TPL!U329&lt;&gt;""),1,0)+IF(AND(TPL!G329&lt;&gt;"",TPL!V329&lt;&gt;""),1,0)+IF(AND(TPL!H329&lt;&gt;"",TPL!W329&lt;&gt;""),1,0)+IF(AND(TPL!I329&lt;&gt;"",TPL!X329&lt;&gt;""),1,0)+IF(AND(TPL!J329&lt;&gt;"",TPL!Y329&lt;&gt;""),1,0)+IF(AND(TPL!K329&lt;&gt;"",TPL!Z329&lt;&gt;""),1,0)+IF(AND(TPL!L329&lt;&gt;"",TPL!AA329&lt;&gt;""),1,0)+IF(AND(TPL!M329&lt;&gt;"",TPL!AB329&lt;&gt;""),1,0)+IF(AND(TPL!N329&lt;&gt;"",TPL!AC329&lt;&gt;""),1,0)+IF(AND(TPL!O329&lt;&gt;"",TPL!AD329&lt;&gt;""),1,0)+IF(AND(TPL!P329&lt;&gt;"",TPL!AE329&lt;&gt;""),1,0)+IF(AND(TPL!Q329&lt;&gt;"",TPL!AF329&lt;&gt;""),1,0)</f>
        <v>0</v>
      </c>
      <c r="H329" s="65">
        <f>COUNTA(TPL!F329:Q329)+COUNTA(TPL!U329:AF329)</f>
        <v>0</v>
      </c>
      <c r="I329" s="51" t="str">
        <f t="shared" si="19"/>
        <v>OK</v>
      </c>
    </row>
    <row r="330" spans="7:9" x14ac:dyDescent="0.25">
      <c r="G330" s="49">
        <f>IF(AND(TPL!F330&lt;&gt;"",TPL!U330&lt;&gt;""),1,0)+IF(AND(TPL!G330&lt;&gt;"",TPL!V330&lt;&gt;""),1,0)+IF(AND(TPL!H330&lt;&gt;"",TPL!W330&lt;&gt;""),1,0)+IF(AND(TPL!I330&lt;&gt;"",TPL!X330&lt;&gt;""),1,0)+IF(AND(TPL!J330&lt;&gt;"",TPL!Y330&lt;&gt;""),1,0)+IF(AND(TPL!K330&lt;&gt;"",TPL!Z330&lt;&gt;""),1,0)+IF(AND(TPL!L330&lt;&gt;"",TPL!AA330&lt;&gt;""),1,0)+IF(AND(TPL!M330&lt;&gt;"",TPL!AB330&lt;&gt;""),1,0)+IF(AND(TPL!N330&lt;&gt;"",TPL!AC330&lt;&gt;""),1,0)+IF(AND(TPL!O330&lt;&gt;"",TPL!AD330&lt;&gt;""),1,0)+IF(AND(TPL!P330&lt;&gt;"",TPL!AE330&lt;&gt;""),1,0)+IF(AND(TPL!Q330&lt;&gt;"",TPL!AF330&lt;&gt;""),1,0)</f>
        <v>0</v>
      </c>
      <c r="H330" s="65">
        <f>COUNTA(TPL!F330:Q330)+COUNTA(TPL!U330:AF330)</f>
        <v>0</v>
      </c>
      <c r="I330" s="51" t="str">
        <f t="shared" si="19"/>
        <v>OK</v>
      </c>
    </row>
    <row r="331" spans="7:9" x14ac:dyDescent="0.25">
      <c r="G331" s="49">
        <f>IF(AND(TPL!F331&lt;&gt;"",TPL!U331&lt;&gt;""),1,0)+IF(AND(TPL!G331&lt;&gt;"",TPL!V331&lt;&gt;""),1,0)+IF(AND(TPL!H331&lt;&gt;"",TPL!W331&lt;&gt;""),1,0)+IF(AND(TPL!I331&lt;&gt;"",TPL!X331&lt;&gt;""),1,0)+IF(AND(TPL!J331&lt;&gt;"",TPL!Y331&lt;&gt;""),1,0)+IF(AND(TPL!K331&lt;&gt;"",TPL!Z331&lt;&gt;""),1,0)+IF(AND(TPL!L331&lt;&gt;"",TPL!AA331&lt;&gt;""),1,0)+IF(AND(TPL!M331&lt;&gt;"",TPL!AB331&lt;&gt;""),1,0)+IF(AND(TPL!N331&lt;&gt;"",TPL!AC331&lt;&gt;""),1,0)+IF(AND(TPL!O331&lt;&gt;"",TPL!AD331&lt;&gt;""),1,0)+IF(AND(TPL!P331&lt;&gt;"",TPL!AE331&lt;&gt;""),1,0)+IF(AND(TPL!Q331&lt;&gt;"",TPL!AF331&lt;&gt;""),1,0)</f>
        <v>0</v>
      </c>
      <c r="H331" s="65">
        <f>COUNTA(TPL!F331:Q331)+COUNTA(TPL!U331:AF331)</f>
        <v>0</v>
      </c>
      <c r="I331" s="51" t="str">
        <f t="shared" si="19"/>
        <v>OK</v>
      </c>
    </row>
    <row r="332" spans="7:9" x14ac:dyDescent="0.25">
      <c r="G332" s="49">
        <f>IF(AND(TPL!F332&lt;&gt;"",TPL!U332&lt;&gt;""),1,0)+IF(AND(TPL!G332&lt;&gt;"",TPL!V332&lt;&gt;""),1,0)+IF(AND(TPL!H332&lt;&gt;"",TPL!W332&lt;&gt;""),1,0)+IF(AND(TPL!I332&lt;&gt;"",TPL!X332&lt;&gt;""),1,0)+IF(AND(TPL!J332&lt;&gt;"",TPL!Y332&lt;&gt;""),1,0)+IF(AND(TPL!K332&lt;&gt;"",TPL!Z332&lt;&gt;""),1,0)+IF(AND(TPL!L332&lt;&gt;"",TPL!AA332&lt;&gt;""),1,0)+IF(AND(TPL!M332&lt;&gt;"",TPL!AB332&lt;&gt;""),1,0)+IF(AND(TPL!N332&lt;&gt;"",TPL!AC332&lt;&gt;""),1,0)+IF(AND(TPL!O332&lt;&gt;"",TPL!AD332&lt;&gt;""),1,0)+IF(AND(TPL!P332&lt;&gt;"",TPL!AE332&lt;&gt;""),1,0)+IF(AND(TPL!Q332&lt;&gt;"",TPL!AF332&lt;&gt;""),1,0)</f>
        <v>0</v>
      </c>
      <c r="H332" s="65">
        <f>COUNTA(TPL!F332:Q332)+COUNTA(TPL!U332:AF332)</f>
        <v>0</v>
      </c>
      <c r="I332" s="51" t="str">
        <f t="shared" si="19"/>
        <v>OK</v>
      </c>
    </row>
    <row r="333" spans="7:9" x14ac:dyDescent="0.25">
      <c r="G333" s="49">
        <f>IF(AND(TPL!F333&lt;&gt;"",TPL!U333&lt;&gt;""),1,0)+IF(AND(TPL!G333&lt;&gt;"",TPL!V333&lt;&gt;""),1,0)+IF(AND(TPL!H333&lt;&gt;"",TPL!W333&lt;&gt;""),1,0)+IF(AND(TPL!I333&lt;&gt;"",TPL!X333&lt;&gt;""),1,0)+IF(AND(TPL!J333&lt;&gt;"",TPL!Y333&lt;&gt;""),1,0)+IF(AND(TPL!K333&lt;&gt;"",TPL!Z333&lt;&gt;""),1,0)+IF(AND(TPL!L333&lt;&gt;"",TPL!AA333&lt;&gt;""),1,0)+IF(AND(TPL!M333&lt;&gt;"",TPL!AB333&lt;&gt;""),1,0)+IF(AND(TPL!N333&lt;&gt;"",TPL!AC333&lt;&gt;""),1,0)+IF(AND(TPL!O333&lt;&gt;"",TPL!AD333&lt;&gt;""),1,0)+IF(AND(TPL!P333&lt;&gt;"",TPL!AE333&lt;&gt;""),1,0)+IF(AND(TPL!Q333&lt;&gt;"",TPL!AF333&lt;&gt;""),1,0)</f>
        <v>0</v>
      </c>
      <c r="H333" s="65">
        <f>COUNTA(TPL!F333:Q333)+COUNTA(TPL!U333:AF333)</f>
        <v>0</v>
      </c>
      <c r="I333" s="51" t="str">
        <f t="shared" si="19"/>
        <v>OK</v>
      </c>
    </row>
    <row r="334" spans="7:9" x14ac:dyDescent="0.25">
      <c r="G334" s="49">
        <f>IF(AND(TPL!F334&lt;&gt;"",TPL!U334&lt;&gt;""),1,0)+IF(AND(TPL!G334&lt;&gt;"",TPL!V334&lt;&gt;""),1,0)+IF(AND(TPL!H334&lt;&gt;"",TPL!W334&lt;&gt;""),1,0)+IF(AND(TPL!I334&lt;&gt;"",TPL!X334&lt;&gt;""),1,0)+IF(AND(TPL!J334&lt;&gt;"",TPL!Y334&lt;&gt;""),1,0)+IF(AND(TPL!K334&lt;&gt;"",TPL!Z334&lt;&gt;""),1,0)+IF(AND(TPL!L334&lt;&gt;"",TPL!AA334&lt;&gt;""),1,0)+IF(AND(TPL!M334&lt;&gt;"",TPL!AB334&lt;&gt;""),1,0)+IF(AND(TPL!N334&lt;&gt;"",TPL!AC334&lt;&gt;""),1,0)+IF(AND(TPL!O334&lt;&gt;"",TPL!AD334&lt;&gt;""),1,0)+IF(AND(TPL!P334&lt;&gt;"",TPL!AE334&lt;&gt;""),1,0)+IF(AND(TPL!Q334&lt;&gt;"",TPL!AF334&lt;&gt;""),1,0)</f>
        <v>0</v>
      </c>
      <c r="H334" s="65">
        <f>COUNTA(TPL!F334:Q334)+COUNTA(TPL!U334:AF334)</f>
        <v>0</v>
      </c>
      <c r="I334" s="51" t="str">
        <f t="shared" si="19"/>
        <v>OK</v>
      </c>
    </row>
    <row r="335" spans="7:9" x14ac:dyDescent="0.25">
      <c r="G335" s="49">
        <f>IF(AND(TPL!F335&lt;&gt;"",TPL!U335&lt;&gt;""),1,0)+IF(AND(TPL!G335&lt;&gt;"",TPL!V335&lt;&gt;""),1,0)+IF(AND(TPL!H335&lt;&gt;"",TPL!W335&lt;&gt;""),1,0)+IF(AND(TPL!I335&lt;&gt;"",TPL!X335&lt;&gt;""),1,0)+IF(AND(TPL!J335&lt;&gt;"",TPL!Y335&lt;&gt;""),1,0)+IF(AND(TPL!K335&lt;&gt;"",TPL!Z335&lt;&gt;""),1,0)+IF(AND(TPL!L335&lt;&gt;"",TPL!AA335&lt;&gt;""),1,0)+IF(AND(TPL!M335&lt;&gt;"",TPL!AB335&lt;&gt;""),1,0)+IF(AND(TPL!N335&lt;&gt;"",TPL!AC335&lt;&gt;""),1,0)+IF(AND(TPL!O335&lt;&gt;"",TPL!AD335&lt;&gt;""),1,0)+IF(AND(TPL!P335&lt;&gt;"",TPL!AE335&lt;&gt;""),1,0)+IF(AND(TPL!Q335&lt;&gt;"",TPL!AF335&lt;&gt;""),1,0)</f>
        <v>0</v>
      </c>
      <c r="H335" s="65">
        <f>COUNTA(TPL!F335:Q335)+COUNTA(TPL!U335:AF335)</f>
        <v>0</v>
      </c>
      <c r="I335" s="51" t="str">
        <f t="shared" si="19"/>
        <v>OK</v>
      </c>
    </row>
    <row r="336" spans="7:9" x14ac:dyDescent="0.25">
      <c r="G336" s="49">
        <f>IF(AND(TPL!F336&lt;&gt;"",TPL!U336&lt;&gt;""),1,0)+IF(AND(TPL!G336&lt;&gt;"",TPL!V336&lt;&gt;""),1,0)+IF(AND(TPL!H336&lt;&gt;"",TPL!W336&lt;&gt;""),1,0)+IF(AND(TPL!I336&lt;&gt;"",TPL!X336&lt;&gt;""),1,0)+IF(AND(TPL!J336&lt;&gt;"",TPL!Y336&lt;&gt;""),1,0)+IF(AND(TPL!K336&lt;&gt;"",TPL!Z336&lt;&gt;""),1,0)+IF(AND(TPL!L336&lt;&gt;"",TPL!AA336&lt;&gt;""),1,0)+IF(AND(TPL!M336&lt;&gt;"",TPL!AB336&lt;&gt;""),1,0)+IF(AND(TPL!N336&lt;&gt;"",TPL!AC336&lt;&gt;""),1,0)+IF(AND(TPL!O336&lt;&gt;"",TPL!AD336&lt;&gt;""),1,0)+IF(AND(TPL!P336&lt;&gt;"",TPL!AE336&lt;&gt;""),1,0)+IF(AND(TPL!Q336&lt;&gt;"",TPL!AF336&lt;&gt;""),1,0)</f>
        <v>0</v>
      </c>
      <c r="H336" s="65">
        <f>COUNTA(TPL!F336:Q336)+COUNTA(TPL!U336:AF336)</f>
        <v>0</v>
      </c>
      <c r="I336" s="51" t="str">
        <f t="shared" si="19"/>
        <v>OK</v>
      </c>
    </row>
    <row r="337" spans="7:9" x14ac:dyDescent="0.25">
      <c r="G337" s="49">
        <f>IF(AND(TPL!F337&lt;&gt;"",TPL!U337&lt;&gt;""),1,0)+IF(AND(TPL!G337&lt;&gt;"",TPL!V337&lt;&gt;""),1,0)+IF(AND(TPL!H337&lt;&gt;"",TPL!W337&lt;&gt;""),1,0)+IF(AND(TPL!I337&lt;&gt;"",TPL!X337&lt;&gt;""),1,0)+IF(AND(TPL!J337&lt;&gt;"",TPL!Y337&lt;&gt;""),1,0)+IF(AND(TPL!K337&lt;&gt;"",TPL!Z337&lt;&gt;""),1,0)+IF(AND(TPL!L337&lt;&gt;"",TPL!AA337&lt;&gt;""),1,0)+IF(AND(TPL!M337&lt;&gt;"",TPL!AB337&lt;&gt;""),1,0)+IF(AND(TPL!N337&lt;&gt;"",TPL!AC337&lt;&gt;""),1,0)+IF(AND(TPL!O337&lt;&gt;"",TPL!AD337&lt;&gt;""),1,0)+IF(AND(TPL!P337&lt;&gt;"",TPL!AE337&lt;&gt;""),1,0)+IF(AND(TPL!Q337&lt;&gt;"",TPL!AF337&lt;&gt;""),1,0)</f>
        <v>0</v>
      </c>
      <c r="H337" s="65">
        <f>COUNTA(TPL!F337:Q337)+COUNTA(TPL!U337:AF337)</f>
        <v>0</v>
      </c>
      <c r="I337" s="51" t="str">
        <f t="shared" si="19"/>
        <v>OK</v>
      </c>
    </row>
    <row r="338" spans="7:9" x14ac:dyDescent="0.25">
      <c r="G338" s="49">
        <f>IF(AND(TPL!F338&lt;&gt;"",TPL!U338&lt;&gt;""),1,0)+IF(AND(TPL!G338&lt;&gt;"",TPL!V338&lt;&gt;""),1,0)+IF(AND(TPL!H338&lt;&gt;"",TPL!W338&lt;&gt;""),1,0)+IF(AND(TPL!I338&lt;&gt;"",TPL!X338&lt;&gt;""),1,0)+IF(AND(TPL!J338&lt;&gt;"",TPL!Y338&lt;&gt;""),1,0)+IF(AND(TPL!K338&lt;&gt;"",TPL!Z338&lt;&gt;""),1,0)+IF(AND(TPL!L338&lt;&gt;"",TPL!AA338&lt;&gt;""),1,0)+IF(AND(TPL!M338&lt;&gt;"",TPL!AB338&lt;&gt;""),1,0)+IF(AND(TPL!N338&lt;&gt;"",TPL!AC338&lt;&gt;""),1,0)+IF(AND(TPL!O338&lt;&gt;"",TPL!AD338&lt;&gt;""),1,0)+IF(AND(TPL!P338&lt;&gt;"",TPL!AE338&lt;&gt;""),1,0)+IF(AND(TPL!Q338&lt;&gt;"",TPL!AF338&lt;&gt;""),1,0)</f>
        <v>0</v>
      </c>
      <c r="H338" s="65">
        <f>COUNTA(TPL!F338:Q338)+COUNTA(TPL!U338:AF338)</f>
        <v>0</v>
      </c>
      <c r="I338" s="51" t="str">
        <f t="shared" si="19"/>
        <v>OK</v>
      </c>
    </row>
    <row r="339" spans="7:9" x14ac:dyDescent="0.25">
      <c r="G339" s="49">
        <f>IF(AND(TPL!F339&lt;&gt;"",TPL!U339&lt;&gt;""),1,0)+IF(AND(TPL!G339&lt;&gt;"",TPL!V339&lt;&gt;""),1,0)+IF(AND(TPL!H339&lt;&gt;"",TPL!W339&lt;&gt;""),1,0)+IF(AND(TPL!I339&lt;&gt;"",TPL!X339&lt;&gt;""),1,0)+IF(AND(TPL!J339&lt;&gt;"",TPL!Y339&lt;&gt;""),1,0)+IF(AND(TPL!K339&lt;&gt;"",TPL!Z339&lt;&gt;""),1,0)+IF(AND(TPL!L339&lt;&gt;"",TPL!AA339&lt;&gt;""),1,0)+IF(AND(TPL!M339&lt;&gt;"",TPL!AB339&lt;&gt;""),1,0)+IF(AND(TPL!N339&lt;&gt;"",TPL!AC339&lt;&gt;""),1,0)+IF(AND(TPL!O339&lt;&gt;"",TPL!AD339&lt;&gt;""),1,0)+IF(AND(TPL!P339&lt;&gt;"",TPL!AE339&lt;&gt;""),1,0)+IF(AND(TPL!Q339&lt;&gt;"",TPL!AF339&lt;&gt;""),1,0)</f>
        <v>0</v>
      </c>
      <c r="H339" s="65">
        <f>COUNTA(TPL!F339:Q339)+COUNTA(TPL!U339:AF339)</f>
        <v>0</v>
      </c>
      <c r="I339" s="51" t="str">
        <f t="shared" si="19"/>
        <v>OK</v>
      </c>
    </row>
    <row r="340" spans="7:9" x14ac:dyDescent="0.25">
      <c r="G340" s="49">
        <f>IF(AND(TPL!F340&lt;&gt;"",TPL!U340&lt;&gt;""),1,0)+IF(AND(TPL!G340&lt;&gt;"",TPL!V340&lt;&gt;""),1,0)+IF(AND(TPL!H340&lt;&gt;"",TPL!W340&lt;&gt;""),1,0)+IF(AND(TPL!I340&lt;&gt;"",TPL!X340&lt;&gt;""),1,0)+IF(AND(TPL!J340&lt;&gt;"",TPL!Y340&lt;&gt;""),1,0)+IF(AND(TPL!K340&lt;&gt;"",TPL!Z340&lt;&gt;""),1,0)+IF(AND(TPL!L340&lt;&gt;"",TPL!AA340&lt;&gt;""),1,0)+IF(AND(TPL!M340&lt;&gt;"",TPL!AB340&lt;&gt;""),1,0)+IF(AND(TPL!N340&lt;&gt;"",TPL!AC340&lt;&gt;""),1,0)+IF(AND(TPL!O340&lt;&gt;"",TPL!AD340&lt;&gt;""),1,0)+IF(AND(TPL!P340&lt;&gt;"",TPL!AE340&lt;&gt;""),1,0)+IF(AND(TPL!Q340&lt;&gt;"",TPL!AF340&lt;&gt;""),1,0)</f>
        <v>0</v>
      </c>
      <c r="H340" s="65">
        <f>COUNTA(TPL!F340:Q340)+COUNTA(TPL!U340:AF340)</f>
        <v>0</v>
      </c>
      <c r="I340" s="51" t="str">
        <f t="shared" si="19"/>
        <v>OK</v>
      </c>
    </row>
    <row r="341" spans="7:9" x14ac:dyDescent="0.25">
      <c r="G341" s="49">
        <f>IF(AND(TPL!F341&lt;&gt;"",TPL!U341&lt;&gt;""),1,0)+IF(AND(TPL!G341&lt;&gt;"",TPL!V341&lt;&gt;""),1,0)+IF(AND(TPL!H341&lt;&gt;"",TPL!W341&lt;&gt;""),1,0)+IF(AND(TPL!I341&lt;&gt;"",TPL!X341&lt;&gt;""),1,0)+IF(AND(TPL!J341&lt;&gt;"",TPL!Y341&lt;&gt;""),1,0)+IF(AND(TPL!K341&lt;&gt;"",TPL!Z341&lt;&gt;""),1,0)+IF(AND(TPL!L341&lt;&gt;"",TPL!AA341&lt;&gt;""),1,0)+IF(AND(TPL!M341&lt;&gt;"",TPL!AB341&lt;&gt;""),1,0)+IF(AND(TPL!N341&lt;&gt;"",TPL!AC341&lt;&gt;""),1,0)+IF(AND(TPL!O341&lt;&gt;"",TPL!AD341&lt;&gt;""),1,0)+IF(AND(TPL!P341&lt;&gt;"",TPL!AE341&lt;&gt;""),1,0)+IF(AND(TPL!Q341&lt;&gt;"",TPL!AF341&lt;&gt;""),1,0)</f>
        <v>0</v>
      </c>
      <c r="H341" s="65">
        <f>COUNTA(TPL!F341:Q341)+COUNTA(TPL!U341:AF341)</f>
        <v>0</v>
      </c>
      <c r="I341" s="51" t="str">
        <f t="shared" si="19"/>
        <v>OK</v>
      </c>
    </row>
    <row r="342" spans="7:9" x14ac:dyDescent="0.25">
      <c r="G342" s="49">
        <f>IF(AND(TPL!F342&lt;&gt;"",TPL!U342&lt;&gt;""),1,0)+IF(AND(TPL!G342&lt;&gt;"",TPL!V342&lt;&gt;""),1,0)+IF(AND(TPL!H342&lt;&gt;"",TPL!W342&lt;&gt;""),1,0)+IF(AND(TPL!I342&lt;&gt;"",TPL!X342&lt;&gt;""),1,0)+IF(AND(TPL!J342&lt;&gt;"",TPL!Y342&lt;&gt;""),1,0)+IF(AND(TPL!K342&lt;&gt;"",TPL!Z342&lt;&gt;""),1,0)+IF(AND(TPL!L342&lt;&gt;"",TPL!AA342&lt;&gt;""),1,0)+IF(AND(TPL!M342&lt;&gt;"",TPL!AB342&lt;&gt;""),1,0)+IF(AND(TPL!N342&lt;&gt;"",TPL!AC342&lt;&gt;""),1,0)+IF(AND(TPL!O342&lt;&gt;"",TPL!AD342&lt;&gt;""),1,0)+IF(AND(TPL!P342&lt;&gt;"",TPL!AE342&lt;&gt;""),1,0)+IF(AND(TPL!Q342&lt;&gt;"",TPL!AF342&lt;&gt;""),1,0)</f>
        <v>0</v>
      </c>
      <c r="H342" s="65">
        <f>COUNTA(TPL!F342:Q342)+COUNTA(TPL!U342:AF342)</f>
        <v>0</v>
      </c>
      <c r="I342" s="51" t="str">
        <f t="shared" si="19"/>
        <v>OK</v>
      </c>
    </row>
    <row r="343" spans="7:9" x14ac:dyDescent="0.25">
      <c r="G343" s="49">
        <f>IF(AND(TPL!F343&lt;&gt;"",TPL!U343&lt;&gt;""),1,0)+IF(AND(TPL!G343&lt;&gt;"",TPL!V343&lt;&gt;""),1,0)+IF(AND(TPL!H343&lt;&gt;"",TPL!W343&lt;&gt;""),1,0)+IF(AND(TPL!I343&lt;&gt;"",TPL!X343&lt;&gt;""),1,0)+IF(AND(TPL!J343&lt;&gt;"",TPL!Y343&lt;&gt;""),1,0)+IF(AND(TPL!K343&lt;&gt;"",TPL!Z343&lt;&gt;""),1,0)+IF(AND(TPL!L343&lt;&gt;"",TPL!AA343&lt;&gt;""),1,0)+IF(AND(TPL!M343&lt;&gt;"",TPL!AB343&lt;&gt;""),1,0)+IF(AND(TPL!N343&lt;&gt;"",TPL!AC343&lt;&gt;""),1,0)+IF(AND(TPL!O343&lt;&gt;"",TPL!AD343&lt;&gt;""),1,0)+IF(AND(TPL!P343&lt;&gt;"",TPL!AE343&lt;&gt;""),1,0)+IF(AND(TPL!Q343&lt;&gt;"",TPL!AF343&lt;&gt;""),1,0)</f>
        <v>0</v>
      </c>
      <c r="H343" s="65">
        <f>COUNTA(TPL!F343:Q343)+COUNTA(TPL!U343:AF343)</f>
        <v>0</v>
      </c>
      <c r="I343" s="51" t="str">
        <f t="shared" si="19"/>
        <v>OK</v>
      </c>
    </row>
    <row r="344" spans="7:9" x14ac:dyDescent="0.25">
      <c r="G344" s="49">
        <f>IF(AND(TPL!F344&lt;&gt;"",TPL!U344&lt;&gt;""),1,0)+IF(AND(TPL!G344&lt;&gt;"",TPL!V344&lt;&gt;""),1,0)+IF(AND(TPL!H344&lt;&gt;"",TPL!W344&lt;&gt;""),1,0)+IF(AND(TPL!I344&lt;&gt;"",TPL!X344&lt;&gt;""),1,0)+IF(AND(TPL!J344&lt;&gt;"",TPL!Y344&lt;&gt;""),1,0)+IF(AND(TPL!K344&lt;&gt;"",TPL!Z344&lt;&gt;""),1,0)+IF(AND(TPL!L344&lt;&gt;"",TPL!AA344&lt;&gt;""),1,0)+IF(AND(TPL!M344&lt;&gt;"",TPL!AB344&lt;&gt;""),1,0)+IF(AND(TPL!N344&lt;&gt;"",TPL!AC344&lt;&gt;""),1,0)+IF(AND(TPL!O344&lt;&gt;"",TPL!AD344&lt;&gt;""),1,0)+IF(AND(TPL!P344&lt;&gt;"",TPL!AE344&lt;&gt;""),1,0)+IF(AND(TPL!Q344&lt;&gt;"",TPL!AF344&lt;&gt;""),1,0)</f>
        <v>0</v>
      </c>
      <c r="H344" s="65">
        <f>COUNTA(TPL!F344:Q344)+COUNTA(TPL!U344:AF344)</f>
        <v>0</v>
      </c>
      <c r="I344" s="51" t="str">
        <f t="shared" si="19"/>
        <v>OK</v>
      </c>
    </row>
    <row r="345" spans="7:9" x14ac:dyDescent="0.25">
      <c r="G345" s="49">
        <f>IF(AND(TPL!F345&lt;&gt;"",TPL!U345&lt;&gt;""),1,0)+IF(AND(TPL!G345&lt;&gt;"",TPL!V345&lt;&gt;""),1,0)+IF(AND(TPL!H345&lt;&gt;"",TPL!W345&lt;&gt;""),1,0)+IF(AND(TPL!I345&lt;&gt;"",TPL!X345&lt;&gt;""),1,0)+IF(AND(TPL!J345&lt;&gt;"",TPL!Y345&lt;&gt;""),1,0)+IF(AND(TPL!K345&lt;&gt;"",TPL!Z345&lt;&gt;""),1,0)+IF(AND(TPL!L345&lt;&gt;"",TPL!AA345&lt;&gt;""),1,0)+IF(AND(TPL!M345&lt;&gt;"",TPL!AB345&lt;&gt;""),1,0)+IF(AND(TPL!N345&lt;&gt;"",TPL!AC345&lt;&gt;""),1,0)+IF(AND(TPL!O345&lt;&gt;"",TPL!AD345&lt;&gt;""),1,0)+IF(AND(TPL!P345&lt;&gt;"",TPL!AE345&lt;&gt;""),1,0)+IF(AND(TPL!Q345&lt;&gt;"",TPL!AF345&lt;&gt;""),1,0)</f>
        <v>0</v>
      </c>
      <c r="H345" s="65">
        <f>COUNTA(TPL!F345:Q345)+COUNTA(TPL!U345:AF345)</f>
        <v>0</v>
      </c>
      <c r="I345" s="51" t="str">
        <f t="shared" si="19"/>
        <v>OK</v>
      </c>
    </row>
    <row r="346" spans="7:9" x14ac:dyDescent="0.25">
      <c r="G346" s="49">
        <f>IF(AND(TPL!F346&lt;&gt;"",TPL!U346&lt;&gt;""),1,0)+IF(AND(TPL!G346&lt;&gt;"",TPL!V346&lt;&gt;""),1,0)+IF(AND(TPL!H346&lt;&gt;"",TPL!W346&lt;&gt;""),1,0)+IF(AND(TPL!I346&lt;&gt;"",TPL!X346&lt;&gt;""),1,0)+IF(AND(TPL!J346&lt;&gt;"",TPL!Y346&lt;&gt;""),1,0)+IF(AND(TPL!K346&lt;&gt;"",TPL!Z346&lt;&gt;""),1,0)+IF(AND(TPL!L346&lt;&gt;"",TPL!AA346&lt;&gt;""),1,0)+IF(AND(TPL!M346&lt;&gt;"",TPL!AB346&lt;&gt;""),1,0)+IF(AND(TPL!N346&lt;&gt;"",TPL!AC346&lt;&gt;""),1,0)+IF(AND(TPL!O346&lt;&gt;"",TPL!AD346&lt;&gt;""),1,0)+IF(AND(TPL!P346&lt;&gt;"",TPL!AE346&lt;&gt;""),1,0)+IF(AND(TPL!Q346&lt;&gt;"",TPL!AF346&lt;&gt;""),1,0)</f>
        <v>0</v>
      </c>
      <c r="H346" s="65">
        <f>COUNTA(TPL!F346:Q346)+COUNTA(TPL!U346:AF346)</f>
        <v>0</v>
      </c>
      <c r="I346" s="51" t="str">
        <f t="shared" si="19"/>
        <v>OK</v>
      </c>
    </row>
    <row r="347" spans="7:9" x14ac:dyDescent="0.25">
      <c r="G347" s="49">
        <f>IF(AND(TPL!F347&lt;&gt;"",TPL!U347&lt;&gt;""),1,0)+IF(AND(TPL!G347&lt;&gt;"",TPL!V347&lt;&gt;""),1,0)+IF(AND(TPL!H347&lt;&gt;"",TPL!W347&lt;&gt;""),1,0)+IF(AND(TPL!I347&lt;&gt;"",TPL!X347&lt;&gt;""),1,0)+IF(AND(TPL!J347&lt;&gt;"",TPL!Y347&lt;&gt;""),1,0)+IF(AND(TPL!K347&lt;&gt;"",TPL!Z347&lt;&gt;""),1,0)+IF(AND(TPL!L347&lt;&gt;"",TPL!AA347&lt;&gt;""),1,0)+IF(AND(TPL!M347&lt;&gt;"",TPL!AB347&lt;&gt;""),1,0)+IF(AND(TPL!N347&lt;&gt;"",TPL!AC347&lt;&gt;""),1,0)+IF(AND(TPL!O347&lt;&gt;"",TPL!AD347&lt;&gt;""),1,0)+IF(AND(TPL!P347&lt;&gt;"",TPL!AE347&lt;&gt;""),1,0)+IF(AND(TPL!Q347&lt;&gt;"",TPL!AF347&lt;&gt;""),1,0)</f>
        <v>0</v>
      </c>
      <c r="H347" s="65">
        <f>COUNTA(TPL!F347:Q347)+COUNTA(TPL!U347:AF347)</f>
        <v>0</v>
      </c>
      <c r="I347" s="51" t="str">
        <f t="shared" si="19"/>
        <v>OK</v>
      </c>
    </row>
    <row r="348" spans="7:9" x14ac:dyDescent="0.25">
      <c r="G348" s="49">
        <f>IF(AND(TPL!F348&lt;&gt;"",TPL!U348&lt;&gt;""),1,0)+IF(AND(TPL!G348&lt;&gt;"",TPL!V348&lt;&gt;""),1,0)+IF(AND(TPL!H348&lt;&gt;"",TPL!W348&lt;&gt;""),1,0)+IF(AND(TPL!I348&lt;&gt;"",TPL!X348&lt;&gt;""),1,0)+IF(AND(TPL!J348&lt;&gt;"",TPL!Y348&lt;&gt;""),1,0)+IF(AND(TPL!K348&lt;&gt;"",TPL!Z348&lt;&gt;""),1,0)+IF(AND(TPL!L348&lt;&gt;"",TPL!AA348&lt;&gt;""),1,0)+IF(AND(TPL!M348&lt;&gt;"",TPL!AB348&lt;&gt;""),1,0)+IF(AND(TPL!N348&lt;&gt;"",TPL!AC348&lt;&gt;""),1,0)+IF(AND(TPL!O348&lt;&gt;"",TPL!AD348&lt;&gt;""),1,0)+IF(AND(TPL!P348&lt;&gt;"",TPL!AE348&lt;&gt;""),1,0)+IF(AND(TPL!Q348&lt;&gt;"",TPL!AF348&lt;&gt;""),1,0)</f>
        <v>0</v>
      </c>
      <c r="H348" s="65">
        <f>COUNTA(TPL!F348:Q348)+COUNTA(TPL!U348:AF348)</f>
        <v>0</v>
      </c>
      <c r="I348" s="51" t="str">
        <f t="shared" si="19"/>
        <v>OK</v>
      </c>
    </row>
    <row r="349" spans="7:9" x14ac:dyDescent="0.25">
      <c r="G349" s="49">
        <f>IF(AND(TPL!F349&lt;&gt;"",TPL!U349&lt;&gt;""),1,0)+IF(AND(TPL!G349&lt;&gt;"",TPL!V349&lt;&gt;""),1,0)+IF(AND(TPL!H349&lt;&gt;"",TPL!W349&lt;&gt;""),1,0)+IF(AND(TPL!I349&lt;&gt;"",TPL!X349&lt;&gt;""),1,0)+IF(AND(TPL!J349&lt;&gt;"",TPL!Y349&lt;&gt;""),1,0)+IF(AND(TPL!K349&lt;&gt;"",TPL!Z349&lt;&gt;""),1,0)+IF(AND(TPL!L349&lt;&gt;"",TPL!AA349&lt;&gt;""),1,0)+IF(AND(TPL!M349&lt;&gt;"",TPL!AB349&lt;&gt;""),1,0)+IF(AND(TPL!N349&lt;&gt;"",TPL!AC349&lt;&gt;""),1,0)+IF(AND(TPL!O349&lt;&gt;"",TPL!AD349&lt;&gt;""),1,0)+IF(AND(TPL!P349&lt;&gt;"",TPL!AE349&lt;&gt;""),1,0)+IF(AND(TPL!Q349&lt;&gt;"",TPL!AF349&lt;&gt;""),1,0)</f>
        <v>0</v>
      </c>
      <c r="H349" s="65">
        <f>COUNTA(TPL!F349:Q349)+COUNTA(TPL!U349:AF349)</f>
        <v>0</v>
      </c>
      <c r="I349" s="51" t="str">
        <f t="shared" si="19"/>
        <v>OK</v>
      </c>
    </row>
    <row r="350" spans="7:9" x14ac:dyDescent="0.25">
      <c r="G350" s="49">
        <f>IF(AND(TPL!F350&lt;&gt;"",TPL!U350&lt;&gt;""),1,0)+IF(AND(TPL!G350&lt;&gt;"",TPL!V350&lt;&gt;""),1,0)+IF(AND(TPL!H350&lt;&gt;"",TPL!W350&lt;&gt;""),1,0)+IF(AND(TPL!I350&lt;&gt;"",TPL!X350&lt;&gt;""),1,0)+IF(AND(TPL!J350&lt;&gt;"",TPL!Y350&lt;&gt;""),1,0)+IF(AND(TPL!K350&lt;&gt;"",TPL!Z350&lt;&gt;""),1,0)+IF(AND(TPL!L350&lt;&gt;"",TPL!AA350&lt;&gt;""),1,0)+IF(AND(TPL!M350&lt;&gt;"",TPL!AB350&lt;&gt;""),1,0)+IF(AND(TPL!N350&lt;&gt;"",TPL!AC350&lt;&gt;""),1,0)+IF(AND(TPL!O350&lt;&gt;"",TPL!AD350&lt;&gt;""),1,0)+IF(AND(TPL!P350&lt;&gt;"",TPL!AE350&lt;&gt;""),1,0)+IF(AND(TPL!Q350&lt;&gt;"",TPL!AF350&lt;&gt;""),1,0)</f>
        <v>0</v>
      </c>
      <c r="H350" s="65">
        <f>COUNTA(TPL!F350:Q350)+COUNTA(TPL!U350:AF350)</f>
        <v>0</v>
      </c>
      <c r="I350" s="51" t="str">
        <f t="shared" si="19"/>
        <v>OK</v>
      </c>
    </row>
    <row r="351" spans="7:9" x14ac:dyDescent="0.25">
      <c r="G351" s="49">
        <f>IF(AND(TPL!F351&lt;&gt;"",TPL!U351&lt;&gt;""),1,0)+IF(AND(TPL!G351&lt;&gt;"",TPL!V351&lt;&gt;""),1,0)+IF(AND(TPL!H351&lt;&gt;"",TPL!W351&lt;&gt;""),1,0)+IF(AND(TPL!I351&lt;&gt;"",TPL!X351&lt;&gt;""),1,0)+IF(AND(TPL!J351&lt;&gt;"",TPL!Y351&lt;&gt;""),1,0)+IF(AND(TPL!K351&lt;&gt;"",TPL!Z351&lt;&gt;""),1,0)+IF(AND(TPL!L351&lt;&gt;"",TPL!AA351&lt;&gt;""),1,0)+IF(AND(TPL!M351&lt;&gt;"",TPL!AB351&lt;&gt;""),1,0)+IF(AND(TPL!N351&lt;&gt;"",TPL!AC351&lt;&gt;""),1,0)+IF(AND(TPL!O351&lt;&gt;"",TPL!AD351&lt;&gt;""),1,0)+IF(AND(TPL!P351&lt;&gt;"",TPL!AE351&lt;&gt;""),1,0)+IF(AND(TPL!Q351&lt;&gt;"",TPL!AF351&lt;&gt;""),1,0)</f>
        <v>0</v>
      </c>
      <c r="H351" s="65">
        <f>COUNTA(TPL!F351:Q351)+COUNTA(TPL!U351:AF351)</f>
        <v>0</v>
      </c>
      <c r="I351" s="51" t="str">
        <f t="shared" si="19"/>
        <v>OK</v>
      </c>
    </row>
    <row r="352" spans="7:9" x14ac:dyDescent="0.25">
      <c r="G352" s="49">
        <f>IF(AND(TPL!F352&lt;&gt;"",TPL!U352&lt;&gt;""),1,0)+IF(AND(TPL!G352&lt;&gt;"",TPL!V352&lt;&gt;""),1,0)+IF(AND(TPL!H352&lt;&gt;"",TPL!W352&lt;&gt;""),1,0)+IF(AND(TPL!I352&lt;&gt;"",TPL!X352&lt;&gt;""),1,0)+IF(AND(TPL!J352&lt;&gt;"",TPL!Y352&lt;&gt;""),1,0)+IF(AND(TPL!K352&lt;&gt;"",TPL!Z352&lt;&gt;""),1,0)+IF(AND(TPL!L352&lt;&gt;"",TPL!AA352&lt;&gt;""),1,0)+IF(AND(TPL!M352&lt;&gt;"",TPL!AB352&lt;&gt;""),1,0)+IF(AND(TPL!N352&lt;&gt;"",TPL!AC352&lt;&gt;""),1,0)+IF(AND(TPL!O352&lt;&gt;"",TPL!AD352&lt;&gt;""),1,0)+IF(AND(TPL!P352&lt;&gt;"",TPL!AE352&lt;&gt;""),1,0)+IF(AND(TPL!Q352&lt;&gt;"",TPL!AF352&lt;&gt;""),1,0)</f>
        <v>0</v>
      </c>
      <c r="H352" s="65">
        <f>COUNTA(TPL!F352:Q352)+COUNTA(TPL!U352:AF352)</f>
        <v>0</v>
      </c>
      <c r="I352" s="51" t="str">
        <f t="shared" si="19"/>
        <v>OK</v>
      </c>
    </row>
    <row r="353" spans="7:9" x14ac:dyDescent="0.25">
      <c r="G353" s="49">
        <f>IF(AND(TPL!F353&lt;&gt;"",TPL!U353&lt;&gt;""),1,0)+IF(AND(TPL!G353&lt;&gt;"",TPL!V353&lt;&gt;""),1,0)+IF(AND(TPL!H353&lt;&gt;"",TPL!W353&lt;&gt;""),1,0)+IF(AND(TPL!I353&lt;&gt;"",TPL!X353&lt;&gt;""),1,0)+IF(AND(TPL!J353&lt;&gt;"",TPL!Y353&lt;&gt;""),1,0)+IF(AND(TPL!K353&lt;&gt;"",TPL!Z353&lt;&gt;""),1,0)+IF(AND(TPL!L353&lt;&gt;"",TPL!AA353&lt;&gt;""),1,0)+IF(AND(TPL!M353&lt;&gt;"",TPL!AB353&lt;&gt;""),1,0)+IF(AND(TPL!N353&lt;&gt;"",TPL!AC353&lt;&gt;""),1,0)+IF(AND(TPL!O353&lt;&gt;"",TPL!AD353&lt;&gt;""),1,0)+IF(AND(TPL!P353&lt;&gt;"",TPL!AE353&lt;&gt;""),1,0)+IF(AND(TPL!Q353&lt;&gt;"",TPL!AF353&lt;&gt;""),1,0)</f>
        <v>0</v>
      </c>
      <c r="H353" s="65">
        <f>COUNTA(TPL!F353:Q353)+COUNTA(TPL!U353:AF353)</f>
        <v>0</v>
      </c>
      <c r="I353" s="51" t="str">
        <f t="shared" si="19"/>
        <v>OK</v>
      </c>
    </row>
    <row r="354" spans="7:9" x14ac:dyDescent="0.25">
      <c r="G354" s="49">
        <f>IF(AND(TPL!F354&lt;&gt;"",TPL!U354&lt;&gt;""),1,0)+IF(AND(TPL!G354&lt;&gt;"",TPL!V354&lt;&gt;""),1,0)+IF(AND(TPL!H354&lt;&gt;"",TPL!W354&lt;&gt;""),1,0)+IF(AND(TPL!I354&lt;&gt;"",TPL!X354&lt;&gt;""),1,0)+IF(AND(TPL!J354&lt;&gt;"",TPL!Y354&lt;&gt;""),1,0)+IF(AND(TPL!K354&lt;&gt;"",TPL!Z354&lt;&gt;""),1,0)+IF(AND(TPL!L354&lt;&gt;"",TPL!AA354&lt;&gt;""),1,0)+IF(AND(TPL!M354&lt;&gt;"",TPL!AB354&lt;&gt;""),1,0)+IF(AND(TPL!N354&lt;&gt;"",TPL!AC354&lt;&gt;""),1,0)+IF(AND(TPL!O354&lt;&gt;"",TPL!AD354&lt;&gt;""),1,0)+IF(AND(TPL!P354&lt;&gt;"",TPL!AE354&lt;&gt;""),1,0)+IF(AND(TPL!Q354&lt;&gt;"",TPL!AF354&lt;&gt;""),1,0)</f>
        <v>0</v>
      </c>
      <c r="H354" s="65">
        <f>COUNTA(TPL!F354:Q354)+COUNTA(TPL!U354:AF354)</f>
        <v>0</v>
      </c>
      <c r="I354" s="51" t="str">
        <f t="shared" si="19"/>
        <v>OK</v>
      </c>
    </row>
    <row r="355" spans="7:9" x14ac:dyDescent="0.25">
      <c r="G355" s="49">
        <f>IF(AND(TPL!F355&lt;&gt;"",TPL!U355&lt;&gt;""),1,0)+IF(AND(TPL!G355&lt;&gt;"",TPL!V355&lt;&gt;""),1,0)+IF(AND(TPL!H355&lt;&gt;"",TPL!W355&lt;&gt;""),1,0)+IF(AND(TPL!I355&lt;&gt;"",TPL!X355&lt;&gt;""),1,0)+IF(AND(TPL!J355&lt;&gt;"",TPL!Y355&lt;&gt;""),1,0)+IF(AND(TPL!K355&lt;&gt;"",TPL!Z355&lt;&gt;""),1,0)+IF(AND(TPL!L355&lt;&gt;"",TPL!AA355&lt;&gt;""),1,0)+IF(AND(TPL!M355&lt;&gt;"",TPL!AB355&lt;&gt;""),1,0)+IF(AND(TPL!N355&lt;&gt;"",TPL!AC355&lt;&gt;""),1,0)+IF(AND(TPL!O355&lt;&gt;"",TPL!AD355&lt;&gt;""),1,0)+IF(AND(TPL!P355&lt;&gt;"",TPL!AE355&lt;&gt;""),1,0)+IF(AND(TPL!Q355&lt;&gt;"",TPL!AF355&lt;&gt;""),1,0)</f>
        <v>0</v>
      </c>
      <c r="H355" s="65">
        <f>COUNTA(TPL!F355:Q355)+COUNTA(TPL!U355:AF355)</f>
        <v>0</v>
      </c>
      <c r="I355" s="51" t="str">
        <f t="shared" si="19"/>
        <v>OK</v>
      </c>
    </row>
    <row r="356" spans="7:9" x14ac:dyDescent="0.25">
      <c r="G356" s="49">
        <f>IF(AND(TPL!F356&lt;&gt;"",TPL!U356&lt;&gt;""),1,0)+IF(AND(TPL!G356&lt;&gt;"",TPL!V356&lt;&gt;""),1,0)+IF(AND(TPL!H356&lt;&gt;"",TPL!W356&lt;&gt;""),1,0)+IF(AND(TPL!I356&lt;&gt;"",TPL!X356&lt;&gt;""),1,0)+IF(AND(TPL!J356&lt;&gt;"",TPL!Y356&lt;&gt;""),1,0)+IF(AND(TPL!K356&lt;&gt;"",TPL!Z356&lt;&gt;""),1,0)+IF(AND(TPL!L356&lt;&gt;"",TPL!AA356&lt;&gt;""),1,0)+IF(AND(TPL!M356&lt;&gt;"",TPL!AB356&lt;&gt;""),1,0)+IF(AND(TPL!N356&lt;&gt;"",TPL!AC356&lt;&gt;""),1,0)+IF(AND(TPL!O356&lt;&gt;"",TPL!AD356&lt;&gt;""),1,0)+IF(AND(TPL!P356&lt;&gt;"",TPL!AE356&lt;&gt;""),1,0)+IF(AND(TPL!Q356&lt;&gt;"",TPL!AF356&lt;&gt;""),1,0)</f>
        <v>0</v>
      </c>
      <c r="H356" s="65">
        <f>COUNTA(TPL!F356:Q356)+COUNTA(TPL!U356:AF356)</f>
        <v>0</v>
      </c>
      <c r="I356" s="51" t="str">
        <f t="shared" si="19"/>
        <v>OK</v>
      </c>
    </row>
    <row r="357" spans="7:9" x14ac:dyDescent="0.25">
      <c r="G357" s="49">
        <f>IF(AND(TPL!F357&lt;&gt;"",TPL!U357&lt;&gt;""),1,0)+IF(AND(TPL!G357&lt;&gt;"",TPL!V357&lt;&gt;""),1,0)+IF(AND(TPL!H357&lt;&gt;"",TPL!W357&lt;&gt;""),1,0)+IF(AND(TPL!I357&lt;&gt;"",TPL!X357&lt;&gt;""),1,0)+IF(AND(TPL!J357&lt;&gt;"",TPL!Y357&lt;&gt;""),1,0)+IF(AND(TPL!K357&lt;&gt;"",TPL!Z357&lt;&gt;""),1,0)+IF(AND(TPL!L357&lt;&gt;"",TPL!AA357&lt;&gt;""),1,0)+IF(AND(TPL!M357&lt;&gt;"",TPL!AB357&lt;&gt;""),1,0)+IF(AND(TPL!N357&lt;&gt;"",TPL!AC357&lt;&gt;""),1,0)+IF(AND(TPL!O357&lt;&gt;"",TPL!AD357&lt;&gt;""),1,0)+IF(AND(TPL!P357&lt;&gt;"",TPL!AE357&lt;&gt;""),1,0)+IF(AND(TPL!Q357&lt;&gt;"",TPL!AF357&lt;&gt;""),1,0)</f>
        <v>0</v>
      </c>
      <c r="H357" s="65">
        <f>COUNTA(TPL!F357:Q357)+COUNTA(TPL!U357:AF357)</f>
        <v>0</v>
      </c>
      <c r="I357" s="51" t="str">
        <f t="shared" si="19"/>
        <v>OK</v>
      </c>
    </row>
    <row r="358" spans="7:9" x14ac:dyDescent="0.25">
      <c r="G358" s="49">
        <f>IF(AND(TPL!F358&lt;&gt;"",TPL!U358&lt;&gt;""),1,0)+IF(AND(TPL!G358&lt;&gt;"",TPL!V358&lt;&gt;""),1,0)+IF(AND(TPL!H358&lt;&gt;"",TPL!W358&lt;&gt;""),1,0)+IF(AND(TPL!I358&lt;&gt;"",TPL!X358&lt;&gt;""),1,0)+IF(AND(TPL!J358&lt;&gt;"",TPL!Y358&lt;&gt;""),1,0)+IF(AND(TPL!K358&lt;&gt;"",TPL!Z358&lt;&gt;""),1,0)+IF(AND(TPL!L358&lt;&gt;"",TPL!AA358&lt;&gt;""),1,0)+IF(AND(TPL!M358&lt;&gt;"",TPL!AB358&lt;&gt;""),1,0)+IF(AND(TPL!N358&lt;&gt;"",TPL!AC358&lt;&gt;""),1,0)+IF(AND(TPL!O358&lt;&gt;"",TPL!AD358&lt;&gt;""),1,0)+IF(AND(TPL!P358&lt;&gt;"",TPL!AE358&lt;&gt;""),1,0)+IF(AND(TPL!Q358&lt;&gt;"",TPL!AF358&lt;&gt;""),1,0)</f>
        <v>0</v>
      </c>
      <c r="H358" s="65">
        <f>COUNTA(TPL!F358:Q358)+COUNTA(TPL!U358:AF358)</f>
        <v>0</v>
      </c>
      <c r="I358" s="51" t="str">
        <f t="shared" si="19"/>
        <v>OK</v>
      </c>
    </row>
    <row r="359" spans="7:9" x14ac:dyDescent="0.25">
      <c r="G359" s="49">
        <f>IF(AND(TPL!F359&lt;&gt;"",TPL!U359&lt;&gt;""),1,0)+IF(AND(TPL!G359&lt;&gt;"",TPL!V359&lt;&gt;""),1,0)+IF(AND(TPL!H359&lt;&gt;"",TPL!W359&lt;&gt;""),1,0)+IF(AND(TPL!I359&lt;&gt;"",TPL!X359&lt;&gt;""),1,0)+IF(AND(TPL!J359&lt;&gt;"",TPL!Y359&lt;&gt;""),1,0)+IF(AND(TPL!K359&lt;&gt;"",TPL!Z359&lt;&gt;""),1,0)+IF(AND(TPL!L359&lt;&gt;"",TPL!AA359&lt;&gt;""),1,0)+IF(AND(TPL!M359&lt;&gt;"",TPL!AB359&lt;&gt;""),1,0)+IF(AND(TPL!N359&lt;&gt;"",TPL!AC359&lt;&gt;""),1,0)+IF(AND(TPL!O359&lt;&gt;"",TPL!AD359&lt;&gt;""),1,0)+IF(AND(TPL!P359&lt;&gt;"",TPL!AE359&lt;&gt;""),1,0)+IF(AND(TPL!Q359&lt;&gt;"",TPL!AF359&lt;&gt;""),1,0)</f>
        <v>0</v>
      </c>
      <c r="H359" s="65">
        <f>COUNTA(TPL!F359:Q359)+COUNTA(TPL!U359:AF359)</f>
        <v>0</v>
      </c>
      <c r="I359" s="51" t="str">
        <f t="shared" si="19"/>
        <v>OK</v>
      </c>
    </row>
    <row r="363" spans="7:9" x14ac:dyDescent="0.25">
      <c r="G363" s="49">
        <f>IF(AND(TPL!F363&lt;&gt;"",TPL!U363&lt;&gt;""),1,0)+IF(AND(TPL!G363&lt;&gt;"",TPL!V363&lt;&gt;""),1,0)+IF(AND(TPL!H363&lt;&gt;"",TPL!W363&lt;&gt;""),1,0)+IF(AND(TPL!I363&lt;&gt;"",TPL!X363&lt;&gt;""),1,0)+IF(AND(TPL!J363&lt;&gt;"",TPL!Y363&lt;&gt;""),1,0)+IF(AND(TPL!K363&lt;&gt;"",TPL!Z363&lt;&gt;""),1,0)+IF(AND(TPL!L363&lt;&gt;"",TPL!AA363&lt;&gt;""),1,0)+IF(AND(TPL!M363&lt;&gt;"",TPL!AB363&lt;&gt;""),1,0)+IF(AND(TPL!N363&lt;&gt;"",TPL!AC363&lt;&gt;""),1,0)+IF(AND(TPL!O363&lt;&gt;"",TPL!AD363&lt;&gt;""),1,0)+IF(AND(TPL!P363&lt;&gt;"",TPL!AE363&lt;&gt;""),1,0)+IF(AND(TPL!Q363&lt;&gt;"",TPL!AF363&lt;&gt;""),1,0)</f>
        <v>0</v>
      </c>
      <c r="H363" s="65">
        <f>COUNTA(TPL!F363:Q363)+COUNTA(TPL!U363:AF363)</f>
        <v>0</v>
      </c>
      <c r="I363" s="51" t="str">
        <f t="shared" ref="I363:I403" si="20">IF(H363/2=G363,"OK","ERROR")</f>
        <v>OK</v>
      </c>
    </row>
    <row r="364" spans="7:9" x14ac:dyDescent="0.25">
      <c r="G364" s="49">
        <f>IF(AND(TPL!F364&lt;&gt;"",TPL!U364&lt;&gt;""),1,0)+IF(AND(TPL!G364&lt;&gt;"",TPL!V364&lt;&gt;""),1,0)+IF(AND(TPL!H364&lt;&gt;"",TPL!W364&lt;&gt;""),1,0)+IF(AND(TPL!I364&lt;&gt;"",TPL!X364&lt;&gt;""),1,0)+IF(AND(TPL!J364&lt;&gt;"",TPL!Y364&lt;&gt;""),1,0)+IF(AND(TPL!K364&lt;&gt;"",TPL!Z364&lt;&gt;""),1,0)+IF(AND(TPL!L364&lt;&gt;"",TPL!AA364&lt;&gt;""),1,0)+IF(AND(TPL!M364&lt;&gt;"",TPL!AB364&lt;&gt;""),1,0)+IF(AND(TPL!N364&lt;&gt;"",TPL!AC364&lt;&gt;""),1,0)+IF(AND(TPL!O364&lt;&gt;"",TPL!AD364&lt;&gt;""),1,0)+IF(AND(TPL!P364&lt;&gt;"",TPL!AE364&lt;&gt;""),1,0)+IF(AND(TPL!Q364&lt;&gt;"",TPL!AF364&lt;&gt;""),1,0)</f>
        <v>0</v>
      </c>
      <c r="H364" s="65">
        <f>COUNTA(TPL!F364:Q364)+COUNTA(TPL!U364:AF364)</f>
        <v>0</v>
      </c>
      <c r="I364" s="51" t="str">
        <f t="shared" si="20"/>
        <v>OK</v>
      </c>
    </row>
    <row r="365" spans="7:9" x14ac:dyDescent="0.25">
      <c r="G365" s="49">
        <f>IF(AND(TPL!F365&lt;&gt;"",TPL!U365&lt;&gt;""),1,0)+IF(AND(TPL!G365&lt;&gt;"",TPL!V365&lt;&gt;""),1,0)+IF(AND(TPL!H365&lt;&gt;"",TPL!W365&lt;&gt;""),1,0)+IF(AND(TPL!I365&lt;&gt;"",TPL!X365&lt;&gt;""),1,0)+IF(AND(TPL!J365&lt;&gt;"",TPL!Y365&lt;&gt;""),1,0)+IF(AND(TPL!K365&lt;&gt;"",TPL!Z365&lt;&gt;""),1,0)+IF(AND(TPL!L365&lt;&gt;"",TPL!AA365&lt;&gt;""),1,0)+IF(AND(TPL!M365&lt;&gt;"",TPL!AB365&lt;&gt;""),1,0)+IF(AND(TPL!N365&lt;&gt;"",TPL!AC365&lt;&gt;""),1,0)+IF(AND(TPL!O365&lt;&gt;"",TPL!AD365&lt;&gt;""),1,0)+IF(AND(TPL!P365&lt;&gt;"",TPL!AE365&lt;&gt;""),1,0)+IF(AND(TPL!Q365&lt;&gt;"",TPL!AF365&lt;&gt;""),1,0)</f>
        <v>0</v>
      </c>
      <c r="H365" s="65">
        <f>COUNTA(TPL!F365:Q365)+COUNTA(TPL!U365:AF365)</f>
        <v>0</v>
      </c>
      <c r="I365" s="51" t="str">
        <f t="shared" si="20"/>
        <v>OK</v>
      </c>
    </row>
    <row r="366" spans="7:9" x14ac:dyDescent="0.25">
      <c r="G366" s="49">
        <f>IF(AND(TPL!F366&lt;&gt;"",TPL!U366&lt;&gt;""),1,0)+IF(AND(TPL!G366&lt;&gt;"",TPL!V366&lt;&gt;""),1,0)+IF(AND(TPL!H366&lt;&gt;"",TPL!W366&lt;&gt;""),1,0)+IF(AND(TPL!I366&lt;&gt;"",TPL!X366&lt;&gt;""),1,0)+IF(AND(TPL!J366&lt;&gt;"",TPL!Y366&lt;&gt;""),1,0)+IF(AND(TPL!K366&lt;&gt;"",TPL!Z366&lt;&gt;""),1,0)+IF(AND(TPL!L366&lt;&gt;"",TPL!AA366&lt;&gt;""),1,0)+IF(AND(TPL!M366&lt;&gt;"",TPL!AB366&lt;&gt;""),1,0)+IF(AND(TPL!N366&lt;&gt;"",TPL!AC366&lt;&gt;""),1,0)+IF(AND(TPL!O366&lt;&gt;"",TPL!AD366&lt;&gt;""),1,0)+IF(AND(TPL!P366&lt;&gt;"",TPL!AE366&lt;&gt;""),1,0)+IF(AND(TPL!Q366&lt;&gt;"",TPL!AF366&lt;&gt;""),1,0)</f>
        <v>0</v>
      </c>
      <c r="H366" s="65">
        <f>COUNTA(TPL!F366:Q366)+COUNTA(TPL!U366:AF366)</f>
        <v>0</v>
      </c>
      <c r="I366" s="51" t="str">
        <f t="shared" si="20"/>
        <v>OK</v>
      </c>
    </row>
    <row r="367" spans="7:9" x14ac:dyDescent="0.25">
      <c r="G367" s="49">
        <f>IF(AND(TPL!F367&lt;&gt;"",TPL!U367&lt;&gt;""),1,0)+IF(AND(TPL!G367&lt;&gt;"",TPL!V367&lt;&gt;""),1,0)+IF(AND(TPL!H367&lt;&gt;"",TPL!W367&lt;&gt;""),1,0)+IF(AND(TPL!I367&lt;&gt;"",TPL!X367&lt;&gt;""),1,0)+IF(AND(TPL!J367&lt;&gt;"",TPL!Y367&lt;&gt;""),1,0)+IF(AND(TPL!K367&lt;&gt;"",TPL!Z367&lt;&gt;""),1,0)+IF(AND(TPL!L367&lt;&gt;"",TPL!AA367&lt;&gt;""),1,0)+IF(AND(TPL!M367&lt;&gt;"",TPL!AB367&lt;&gt;""),1,0)+IF(AND(TPL!N367&lt;&gt;"",TPL!AC367&lt;&gt;""),1,0)+IF(AND(TPL!O367&lt;&gt;"",TPL!AD367&lt;&gt;""),1,0)+IF(AND(TPL!P367&lt;&gt;"",TPL!AE367&lt;&gt;""),1,0)+IF(AND(TPL!Q367&lt;&gt;"",TPL!AF367&lt;&gt;""),1,0)</f>
        <v>0</v>
      </c>
      <c r="H367" s="65">
        <f>COUNTA(TPL!F367:Q367)+COUNTA(TPL!U367:AF367)</f>
        <v>0</v>
      </c>
      <c r="I367" s="51" t="str">
        <f t="shared" si="20"/>
        <v>OK</v>
      </c>
    </row>
    <row r="368" spans="7:9" x14ac:dyDescent="0.25">
      <c r="G368" s="49">
        <f>IF(AND(TPL!F368&lt;&gt;"",TPL!U368&lt;&gt;""),1,0)+IF(AND(TPL!G368&lt;&gt;"",TPL!V368&lt;&gt;""),1,0)+IF(AND(TPL!H368&lt;&gt;"",TPL!W368&lt;&gt;""),1,0)+IF(AND(TPL!I368&lt;&gt;"",TPL!X368&lt;&gt;""),1,0)+IF(AND(TPL!J368&lt;&gt;"",TPL!Y368&lt;&gt;""),1,0)+IF(AND(TPL!K368&lt;&gt;"",TPL!Z368&lt;&gt;""),1,0)+IF(AND(TPL!L368&lt;&gt;"",TPL!AA368&lt;&gt;""),1,0)+IF(AND(TPL!M368&lt;&gt;"",TPL!AB368&lt;&gt;""),1,0)+IF(AND(TPL!N368&lt;&gt;"",TPL!AC368&lt;&gt;""),1,0)+IF(AND(TPL!O368&lt;&gt;"",TPL!AD368&lt;&gt;""),1,0)+IF(AND(TPL!P368&lt;&gt;"",TPL!AE368&lt;&gt;""),1,0)+IF(AND(TPL!Q368&lt;&gt;"",TPL!AF368&lt;&gt;""),1,0)</f>
        <v>0</v>
      </c>
      <c r="H368" s="65">
        <f>COUNTA(TPL!F368:Q368)+COUNTA(TPL!U368:AF368)</f>
        <v>0</v>
      </c>
      <c r="I368" s="51" t="str">
        <f t="shared" si="20"/>
        <v>OK</v>
      </c>
    </row>
    <row r="369" spans="7:9" x14ac:dyDescent="0.25">
      <c r="G369" s="49">
        <f>IF(AND(TPL!F369&lt;&gt;"",TPL!U369&lt;&gt;""),1,0)+IF(AND(TPL!G369&lt;&gt;"",TPL!V369&lt;&gt;""),1,0)+IF(AND(TPL!H369&lt;&gt;"",TPL!W369&lt;&gt;""),1,0)+IF(AND(TPL!I369&lt;&gt;"",TPL!X369&lt;&gt;""),1,0)+IF(AND(TPL!J369&lt;&gt;"",TPL!Y369&lt;&gt;""),1,0)+IF(AND(TPL!K369&lt;&gt;"",TPL!Z369&lt;&gt;""),1,0)+IF(AND(TPL!L369&lt;&gt;"",TPL!AA369&lt;&gt;""),1,0)+IF(AND(TPL!M369&lt;&gt;"",TPL!AB369&lt;&gt;""),1,0)+IF(AND(TPL!N369&lt;&gt;"",TPL!AC369&lt;&gt;""),1,0)+IF(AND(TPL!O369&lt;&gt;"",TPL!AD369&lt;&gt;""),1,0)+IF(AND(TPL!P369&lt;&gt;"",TPL!AE369&lt;&gt;""),1,0)+IF(AND(TPL!Q369&lt;&gt;"",TPL!AF369&lt;&gt;""),1,0)</f>
        <v>0</v>
      </c>
      <c r="H369" s="65">
        <f>COUNTA(TPL!F369:Q369)+COUNTA(TPL!U369:AF369)</f>
        <v>0</v>
      </c>
      <c r="I369" s="51" t="str">
        <f t="shared" si="20"/>
        <v>OK</v>
      </c>
    </row>
    <row r="370" spans="7:9" x14ac:dyDescent="0.25">
      <c r="G370" s="49">
        <f>IF(AND(TPL!F370&lt;&gt;"",TPL!U370&lt;&gt;""),1,0)+IF(AND(TPL!G370&lt;&gt;"",TPL!V370&lt;&gt;""),1,0)+IF(AND(TPL!H370&lt;&gt;"",TPL!W370&lt;&gt;""),1,0)+IF(AND(TPL!I370&lt;&gt;"",TPL!X370&lt;&gt;""),1,0)+IF(AND(TPL!J370&lt;&gt;"",TPL!Y370&lt;&gt;""),1,0)+IF(AND(TPL!K370&lt;&gt;"",TPL!Z370&lt;&gt;""),1,0)+IF(AND(TPL!L370&lt;&gt;"",TPL!AA370&lt;&gt;""),1,0)+IF(AND(TPL!M370&lt;&gt;"",TPL!AB370&lt;&gt;""),1,0)+IF(AND(TPL!N370&lt;&gt;"",TPL!AC370&lt;&gt;""),1,0)+IF(AND(TPL!O370&lt;&gt;"",TPL!AD370&lt;&gt;""),1,0)+IF(AND(TPL!P370&lt;&gt;"",TPL!AE370&lt;&gt;""),1,0)+IF(AND(TPL!Q370&lt;&gt;"",TPL!AF370&lt;&gt;""),1,0)</f>
        <v>0</v>
      </c>
      <c r="H370" s="65">
        <f>COUNTA(TPL!F370:Q370)+COUNTA(TPL!U370:AF370)</f>
        <v>0</v>
      </c>
      <c r="I370" s="51" t="str">
        <f t="shared" si="20"/>
        <v>OK</v>
      </c>
    </row>
    <row r="371" spans="7:9" x14ac:dyDescent="0.25">
      <c r="G371" s="49">
        <f>IF(AND(TPL!F371&lt;&gt;"",TPL!U371&lt;&gt;""),1,0)+IF(AND(TPL!G371&lt;&gt;"",TPL!V371&lt;&gt;""),1,0)+IF(AND(TPL!H371&lt;&gt;"",TPL!W371&lt;&gt;""),1,0)+IF(AND(TPL!I371&lt;&gt;"",TPL!X371&lt;&gt;""),1,0)+IF(AND(TPL!J371&lt;&gt;"",TPL!Y371&lt;&gt;""),1,0)+IF(AND(TPL!K371&lt;&gt;"",TPL!Z371&lt;&gt;""),1,0)+IF(AND(TPL!L371&lt;&gt;"",TPL!AA371&lt;&gt;""),1,0)+IF(AND(TPL!M371&lt;&gt;"",TPL!AB371&lt;&gt;""),1,0)+IF(AND(TPL!N371&lt;&gt;"",TPL!AC371&lt;&gt;""),1,0)+IF(AND(TPL!O371&lt;&gt;"",TPL!AD371&lt;&gt;""),1,0)+IF(AND(TPL!P371&lt;&gt;"",TPL!AE371&lt;&gt;""),1,0)+IF(AND(TPL!Q371&lt;&gt;"",TPL!AF371&lt;&gt;""),1,0)</f>
        <v>0</v>
      </c>
      <c r="H371" s="65">
        <f>COUNTA(TPL!F371:Q371)+COUNTA(TPL!U371:AF371)</f>
        <v>0</v>
      </c>
      <c r="I371" s="51" t="str">
        <f t="shared" si="20"/>
        <v>OK</v>
      </c>
    </row>
    <row r="372" spans="7:9" x14ac:dyDescent="0.25">
      <c r="G372" s="49">
        <f>IF(AND(TPL!F372&lt;&gt;"",TPL!U372&lt;&gt;""),1,0)+IF(AND(TPL!G372&lt;&gt;"",TPL!V372&lt;&gt;""),1,0)+IF(AND(TPL!H372&lt;&gt;"",TPL!W372&lt;&gt;""),1,0)+IF(AND(TPL!I372&lt;&gt;"",TPL!X372&lt;&gt;""),1,0)+IF(AND(TPL!J372&lt;&gt;"",TPL!Y372&lt;&gt;""),1,0)+IF(AND(TPL!K372&lt;&gt;"",TPL!Z372&lt;&gt;""),1,0)+IF(AND(TPL!L372&lt;&gt;"",TPL!AA372&lt;&gt;""),1,0)+IF(AND(TPL!M372&lt;&gt;"",TPL!AB372&lt;&gt;""),1,0)+IF(AND(TPL!N372&lt;&gt;"",TPL!AC372&lt;&gt;""),1,0)+IF(AND(TPL!O372&lt;&gt;"",TPL!AD372&lt;&gt;""),1,0)+IF(AND(TPL!P372&lt;&gt;"",TPL!AE372&lt;&gt;""),1,0)+IF(AND(TPL!Q372&lt;&gt;"",TPL!AF372&lt;&gt;""),1,0)</f>
        <v>0</v>
      </c>
      <c r="H372" s="65">
        <f>COUNTA(TPL!F372:Q372)+COUNTA(TPL!U372:AF372)</f>
        <v>0</v>
      </c>
      <c r="I372" s="51" t="str">
        <f t="shared" si="20"/>
        <v>OK</v>
      </c>
    </row>
    <row r="373" spans="7:9" x14ac:dyDescent="0.25">
      <c r="G373" s="49">
        <f>IF(AND(TPL!F373&lt;&gt;"",TPL!U373&lt;&gt;""),1,0)+IF(AND(TPL!G373&lt;&gt;"",TPL!V373&lt;&gt;""),1,0)+IF(AND(TPL!H373&lt;&gt;"",TPL!W373&lt;&gt;""),1,0)+IF(AND(TPL!I373&lt;&gt;"",TPL!X373&lt;&gt;""),1,0)+IF(AND(TPL!J373&lt;&gt;"",TPL!Y373&lt;&gt;""),1,0)+IF(AND(TPL!K373&lt;&gt;"",TPL!Z373&lt;&gt;""),1,0)+IF(AND(TPL!L373&lt;&gt;"",TPL!AA373&lt;&gt;""),1,0)+IF(AND(TPL!M373&lt;&gt;"",TPL!AB373&lt;&gt;""),1,0)+IF(AND(TPL!N373&lt;&gt;"",TPL!AC373&lt;&gt;""),1,0)+IF(AND(TPL!O373&lt;&gt;"",TPL!AD373&lt;&gt;""),1,0)+IF(AND(TPL!P373&lt;&gt;"",TPL!AE373&lt;&gt;""),1,0)+IF(AND(TPL!Q373&lt;&gt;"",TPL!AF373&lt;&gt;""),1,0)</f>
        <v>0</v>
      </c>
      <c r="H373" s="65">
        <f>COUNTA(TPL!F373:Q373)+COUNTA(TPL!U373:AF373)</f>
        <v>0</v>
      </c>
      <c r="I373" s="51" t="str">
        <f t="shared" si="20"/>
        <v>OK</v>
      </c>
    </row>
    <row r="374" spans="7:9" x14ac:dyDescent="0.25">
      <c r="G374" s="49">
        <f>IF(AND(TPL!F374&lt;&gt;"",TPL!U374&lt;&gt;""),1,0)+IF(AND(TPL!G374&lt;&gt;"",TPL!V374&lt;&gt;""),1,0)+IF(AND(TPL!H374&lt;&gt;"",TPL!W374&lt;&gt;""),1,0)+IF(AND(TPL!I374&lt;&gt;"",TPL!X374&lt;&gt;""),1,0)+IF(AND(TPL!J374&lt;&gt;"",TPL!Y374&lt;&gt;""),1,0)+IF(AND(TPL!K374&lt;&gt;"",TPL!Z374&lt;&gt;""),1,0)+IF(AND(TPL!L374&lt;&gt;"",TPL!AA374&lt;&gt;""),1,0)+IF(AND(TPL!M374&lt;&gt;"",TPL!AB374&lt;&gt;""),1,0)+IF(AND(TPL!N374&lt;&gt;"",TPL!AC374&lt;&gt;""),1,0)+IF(AND(TPL!O374&lt;&gt;"",TPL!AD374&lt;&gt;""),1,0)+IF(AND(TPL!P374&lt;&gt;"",TPL!AE374&lt;&gt;""),1,0)+IF(AND(TPL!Q374&lt;&gt;"",TPL!AF374&lt;&gt;""),1,0)</f>
        <v>0</v>
      </c>
      <c r="H374" s="65">
        <f>COUNTA(TPL!F374:Q374)+COUNTA(TPL!U374:AF374)</f>
        <v>0</v>
      </c>
      <c r="I374" s="51" t="str">
        <f t="shared" si="20"/>
        <v>OK</v>
      </c>
    </row>
    <row r="375" spans="7:9" x14ac:dyDescent="0.25">
      <c r="G375" s="49">
        <f>IF(AND(TPL!F375&lt;&gt;"",TPL!U375&lt;&gt;""),1,0)+IF(AND(TPL!G375&lt;&gt;"",TPL!V375&lt;&gt;""),1,0)+IF(AND(TPL!H375&lt;&gt;"",TPL!W375&lt;&gt;""),1,0)+IF(AND(TPL!I375&lt;&gt;"",TPL!X375&lt;&gt;""),1,0)+IF(AND(TPL!J375&lt;&gt;"",TPL!Y375&lt;&gt;""),1,0)+IF(AND(TPL!K375&lt;&gt;"",TPL!Z375&lt;&gt;""),1,0)+IF(AND(TPL!L375&lt;&gt;"",TPL!AA375&lt;&gt;""),1,0)+IF(AND(TPL!M375&lt;&gt;"",TPL!AB375&lt;&gt;""),1,0)+IF(AND(TPL!N375&lt;&gt;"",TPL!AC375&lt;&gt;""),1,0)+IF(AND(TPL!O375&lt;&gt;"",TPL!AD375&lt;&gt;""),1,0)+IF(AND(TPL!P375&lt;&gt;"",TPL!AE375&lt;&gt;""),1,0)+IF(AND(TPL!Q375&lt;&gt;"",TPL!AF375&lt;&gt;""),1,0)</f>
        <v>0</v>
      </c>
      <c r="H375" s="65">
        <f>COUNTA(TPL!F375:Q375)+COUNTA(TPL!U375:AF375)</f>
        <v>0</v>
      </c>
      <c r="I375" s="51" t="str">
        <f t="shared" si="20"/>
        <v>OK</v>
      </c>
    </row>
    <row r="376" spans="7:9" x14ac:dyDescent="0.25">
      <c r="G376" s="49">
        <f>IF(AND(TPL!F376&lt;&gt;"",TPL!U376&lt;&gt;""),1,0)+IF(AND(TPL!G376&lt;&gt;"",TPL!V376&lt;&gt;""),1,0)+IF(AND(TPL!H376&lt;&gt;"",TPL!W376&lt;&gt;""),1,0)+IF(AND(TPL!I376&lt;&gt;"",TPL!X376&lt;&gt;""),1,0)+IF(AND(TPL!J376&lt;&gt;"",TPL!Y376&lt;&gt;""),1,0)+IF(AND(TPL!K376&lt;&gt;"",TPL!Z376&lt;&gt;""),1,0)+IF(AND(TPL!L376&lt;&gt;"",TPL!AA376&lt;&gt;""),1,0)+IF(AND(TPL!M376&lt;&gt;"",TPL!AB376&lt;&gt;""),1,0)+IF(AND(TPL!N376&lt;&gt;"",TPL!AC376&lt;&gt;""),1,0)+IF(AND(TPL!O376&lt;&gt;"",TPL!AD376&lt;&gt;""),1,0)+IF(AND(TPL!P376&lt;&gt;"",TPL!AE376&lt;&gt;""),1,0)+IF(AND(TPL!Q376&lt;&gt;"",TPL!AF376&lt;&gt;""),1,0)</f>
        <v>0</v>
      </c>
      <c r="H376" s="65">
        <f>COUNTA(TPL!F376:Q376)+COUNTA(TPL!U376:AF376)</f>
        <v>0</v>
      </c>
      <c r="I376" s="51" t="str">
        <f t="shared" si="20"/>
        <v>OK</v>
      </c>
    </row>
    <row r="377" spans="7:9" x14ac:dyDescent="0.25">
      <c r="G377" s="49">
        <f>IF(AND(TPL!F377&lt;&gt;"",TPL!U377&lt;&gt;""),1,0)+IF(AND(TPL!G377&lt;&gt;"",TPL!V377&lt;&gt;""),1,0)+IF(AND(TPL!H377&lt;&gt;"",TPL!W377&lt;&gt;""),1,0)+IF(AND(TPL!I377&lt;&gt;"",TPL!X377&lt;&gt;""),1,0)+IF(AND(TPL!J377&lt;&gt;"",TPL!Y377&lt;&gt;""),1,0)+IF(AND(TPL!K377&lt;&gt;"",TPL!Z377&lt;&gt;""),1,0)+IF(AND(TPL!L377&lt;&gt;"",TPL!AA377&lt;&gt;""),1,0)+IF(AND(TPL!M377&lt;&gt;"",TPL!AB377&lt;&gt;""),1,0)+IF(AND(TPL!N377&lt;&gt;"",TPL!AC377&lt;&gt;""),1,0)+IF(AND(TPL!O377&lt;&gt;"",TPL!AD377&lt;&gt;""),1,0)+IF(AND(TPL!P377&lt;&gt;"",TPL!AE377&lt;&gt;""),1,0)+IF(AND(TPL!Q377&lt;&gt;"",TPL!AF377&lt;&gt;""),1,0)</f>
        <v>0</v>
      </c>
      <c r="H377" s="65">
        <f>COUNTA(TPL!F377:Q377)+COUNTA(TPL!U377:AF377)</f>
        <v>0</v>
      </c>
      <c r="I377" s="51" t="str">
        <f t="shared" si="20"/>
        <v>OK</v>
      </c>
    </row>
    <row r="378" spans="7:9" x14ac:dyDescent="0.25">
      <c r="G378" s="49">
        <f>IF(AND(TPL!F378&lt;&gt;"",TPL!U378&lt;&gt;""),1,0)+IF(AND(TPL!G378&lt;&gt;"",TPL!V378&lt;&gt;""),1,0)+IF(AND(TPL!H378&lt;&gt;"",TPL!W378&lt;&gt;""),1,0)+IF(AND(TPL!I378&lt;&gt;"",TPL!X378&lt;&gt;""),1,0)+IF(AND(TPL!J378&lt;&gt;"",TPL!Y378&lt;&gt;""),1,0)+IF(AND(TPL!K378&lt;&gt;"",TPL!Z378&lt;&gt;""),1,0)+IF(AND(TPL!L378&lt;&gt;"",TPL!AA378&lt;&gt;""),1,0)+IF(AND(TPL!M378&lt;&gt;"",TPL!AB378&lt;&gt;""),1,0)+IF(AND(TPL!N378&lt;&gt;"",TPL!AC378&lt;&gt;""),1,0)+IF(AND(TPL!O378&lt;&gt;"",TPL!AD378&lt;&gt;""),1,0)+IF(AND(TPL!P378&lt;&gt;"",TPL!AE378&lt;&gt;""),1,0)+IF(AND(TPL!Q378&lt;&gt;"",TPL!AF378&lt;&gt;""),1,0)</f>
        <v>0</v>
      </c>
      <c r="H378" s="65">
        <f>COUNTA(TPL!F378:Q378)+COUNTA(TPL!U378:AF378)</f>
        <v>0</v>
      </c>
      <c r="I378" s="51" t="str">
        <f t="shared" si="20"/>
        <v>OK</v>
      </c>
    </row>
    <row r="379" spans="7:9" x14ac:dyDescent="0.25">
      <c r="G379" s="49">
        <f>IF(AND(TPL!F379&lt;&gt;"",TPL!U379&lt;&gt;""),1,0)+IF(AND(TPL!G379&lt;&gt;"",TPL!V379&lt;&gt;""),1,0)+IF(AND(TPL!H379&lt;&gt;"",TPL!W379&lt;&gt;""),1,0)+IF(AND(TPL!I379&lt;&gt;"",TPL!X379&lt;&gt;""),1,0)+IF(AND(TPL!J379&lt;&gt;"",TPL!Y379&lt;&gt;""),1,0)+IF(AND(TPL!K379&lt;&gt;"",TPL!Z379&lt;&gt;""),1,0)+IF(AND(TPL!L379&lt;&gt;"",TPL!AA379&lt;&gt;""),1,0)+IF(AND(TPL!M379&lt;&gt;"",TPL!AB379&lt;&gt;""),1,0)+IF(AND(TPL!N379&lt;&gt;"",TPL!AC379&lt;&gt;""),1,0)+IF(AND(TPL!O379&lt;&gt;"",TPL!AD379&lt;&gt;""),1,0)+IF(AND(TPL!P379&lt;&gt;"",TPL!AE379&lt;&gt;""),1,0)+IF(AND(TPL!Q379&lt;&gt;"",TPL!AF379&lt;&gt;""),1,0)</f>
        <v>0</v>
      </c>
      <c r="H379" s="65">
        <f>COUNTA(TPL!F379:Q379)+COUNTA(TPL!U379:AF379)</f>
        <v>0</v>
      </c>
      <c r="I379" s="51" t="str">
        <f t="shared" si="20"/>
        <v>OK</v>
      </c>
    </row>
    <row r="380" spans="7:9" x14ac:dyDescent="0.25">
      <c r="G380" s="49">
        <f>IF(AND(TPL!F380&lt;&gt;"",TPL!U380&lt;&gt;""),1,0)+IF(AND(TPL!G380&lt;&gt;"",TPL!V380&lt;&gt;""),1,0)+IF(AND(TPL!H380&lt;&gt;"",TPL!W380&lt;&gt;""),1,0)+IF(AND(TPL!I380&lt;&gt;"",TPL!X380&lt;&gt;""),1,0)+IF(AND(TPL!J380&lt;&gt;"",TPL!Y380&lt;&gt;""),1,0)+IF(AND(TPL!K380&lt;&gt;"",TPL!Z380&lt;&gt;""),1,0)+IF(AND(TPL!L380&lt;&gt;"",TPL!AA380&lt;&gt;""),1,0)+IF(AND(TPL!M380&lt;&gt;"",TPL!AB380&lt;&gt;""),1,0)+IF(AND(TPL!N380&lt;&gt;"",TPL!AC380&lt;&gt;""),1,0)+IF(AND(TPL!O380&lt;&gt;"",TPL!AD380&lt;&gt;""),1,0)+IF(AND(TPL!P380&lt;&gt;"",TPL!AE380&lt;&gt;""),1,0)+IF(AND(TPL!Q380&lt;&gt;"",TPL!AF380&lt;&gt;""),1,0)</f>
        <v>0</v>
      </c>
      <c r="H380" s="65">
        <f>COUNTA(TPL!F380:Q380)+COUNTA(TPL!U380:AF380)</f>
        <v>0</v>
      </c>
      <c r="I380" s="51" t="str">
        <f t="shared" si="20"/>
        <v>OK</v>
      </c>
    </row>
    <row r="381" spans="7:9" x14ac:dyDescent="0.25">
      <c r="G381" s="49">
        <f>IF(AND(TPL!F381&lt;&gt;"",TPL!U381&lt;&gt;""),1,0)+IF(AND(TPL!G381&lt;&gt;"",TPL!V381&lt;&gt;""),1,0)+IF(AND(TPL!H381&lt;&gt;"",TPL!W381&lt;&gt;""),1,0)+IF(AND(TPL!I381&lt;&gt;"",TPL!X381&lt;&gt;""),1,0)+IF(AND(TPL!J381&lt;&gt;"",TPL!Y381&lt;&gt;""),1,0)+IF(AND(TPL!K381&lt;&gt;"",TPL!Z381&lt;&gt;""),1,0)+IF(AND(TPL!L381&lt;&gt;"",TPL!AA381&lt;&gt;""),1,0)+IF(AND(TPL!M381&lt;&gt;"",TPL!AB381&lt;&gt;""),1,0)+IF(AND(TPL!N381&lt;&gt;"",TPL!AC381&lt;&gt;""),1,0)+IF(AND(TPL!O381&lt;&gt;"",TPL!AD381&lt;&gt;""),1,0)+IF(AND(TPL!P381&lt;&gt;"",TPL!AE381&lt;&gt;""),1,0)+IF(AND(TPL!Q381&lt;&gt;"",TPL!AF381&lt;&gt;""),1,0)</f>
        <v>0</v>
      </c>
      <c r="H381" s="65">
        <f>COUNTA(TPL!F381:Q381)+COUNTA(TPL!U381:AF381)</f>
        <v>0</v>
      </c>
      <c r="I381" s="51" t="str">
        <f t="shared" si="20"/>
        <v>OK</v>
      </c>
    </row>
    <row r="382" spans="7:9" x14ac:dyDescent="0.25">
      <c r="G382" s="49">
        <f>IF(AND(TPL!F382&lt;&gt;"",TPL!U382&lt;&gt;""),1,0)+IF(AND(TPL!G382&lt;&gt;"",TPL!V382&lt;&gt;""),1,0)+IF(AND(TPL!H382&lt;&gt;"",TPL!W382&lt;&gt;""),1,0)+IF(AND(TPL!I382&lt;&gt;"",TPL!X382&lt;&gt;""),1,0)+IF(AND(TPL!J382&lt;&gt;"",TPL!Y382&lt;&gt;""),1,0)+IF(AND(TPL!K382&lt;&gt;"",TPL!Z382&lt;&gt;""),1,0)+IF(AND(TPL!L382&lt;&gt;"",TPL!AA382&lt;&gt;""),1,0)+IF(AND(TPL!M382&lt;&gt;"",TPL!AB382&lt;&gt;""),1,0)+IF(AND(TPL!N382&lt;&gt;"",TPL!AC382&lt;&gt;""),1,0)+IF(AND(TPL!O382&lt;&gt;"",TPL!AD382&lt;&gt;""),1,0)+IF(AND(TPL!P382&lt;&gt;"",TPL!AE382&lt;&gt;""),1,0)+IF(AND(TPL!Q382&lt;&gt;"",TPL!AF382&lt;&gt;""),1,0)</f>
        <v>0</v>
      </c>
      <c r="H382" s="65">
        <f>COUNTA(TPL!F382:Q382)+COUNTA(TPL!U382:AF382)</f>
        <v>0</v>
      </c>
      <c r="I382" s="51" t="str">
        <f t="shared" si="20"/>
        <v>OK</v>
      </c>
    </row>
    <row r="383" spans="7:9" x14ac:dyDescent="0.25">
      <c r="G383" s="49">
        <f>IF(AND(TPL!F383&lt;&gt;"",TPL!U383&lt;&gt;""),1,0)+IF(AND(TPL!G383&lt;&gt;"",TPL!V383&lt;&gt;""),1,0)+IF(AND(TPL!H383&lt;&gt;"",TPL!W383&lt;&gt;""),1,0)+IF(AND(TPL!I383&lt;&gt;"",TPL!X383&lt;&gt;""),1,0)+IF(AND(TPL!J383&lt;&gt;"",TPL!Y383&lt;&gt;""),1,0)+IF(AND(TPL!K383&lt;&gt;"",TPL!Z383&lt;&gt;""),1,0)+IF(AND(TPL!L383&lt;&gt;"",TPL!AA383&lt;&gt;""),1,0)+IF(AND(TPL!M383&lt;&gt;"",TPL!AB383&lt;&gt;""),1,0)+IF(AND(TPL!N383&lt;&gt;"",TPL!AC383&lt;&gt;""),1,0)+IF(AND(TPL!O383&lt;&gt;"",TPL!AD383&lt;&gt;""),1,0)+IF(AND(TPL!P383&lt;&gt;"",TPL!AE383&lt;&gt;""),1,0)+IF(AND(TPL!Q383&lt;&gt;"",TPL!AF383&lt;&gt;""),1,0)</f>
        <v>0</v>
      </c>
      <c r="H383" s="65">
        <f>COUNTA(TPL!F383:Q383)+COUNTA(TPL!U383:AF383)</f>
        <v>0</v>
      </c>
      <c r="I383" s="51" t="str">
        <f t="shared" si="20"/>
        <v>OK</v>
      </c>
    </row>
    <row r="384" spans="7:9" x14ac:dyDescent="0.25">
      <c r="G384" s="49">
        <f>IF(AND(TPL!F384&lt;&gt;"",TPL!U384&lt;&gt;""),1,0)+IF(AND(TPL!G384&lt;&gt;"",TPL!V384&lt;&gt;""),1,0)+IF(AND(TPL!H384&lt;&gt;"",TPL!W384&lt;&gt;""),1,0)+IF(AND(TPL!I384&lt;&gt;"",TPL!X384&lt;&gt;""),1,0)+IF(AND(TPL!J384&lt;&gt;"",TPL!Y384&lt;&gt;""),1,0)+IF(AND(TPL!K384&lt;&gt;"",TPL!Z384&lt;&gt;""),1,0)+IF(AND(TPL!L384&lt;&gt;"",TPL!AA384&lt;&gt;""),1,0)+IF(AND(TPL!M384&lt;&gt;"",TPL!AB384&lt;&gt;""),1,0)+IF(AND(TPL!N384&lt;&gt;"",TPL!AC384&lt;&gt;""),1,0)+IF(AND(TPL!O384&lt;&gt;"",TPL!AD384&lt;&gt;""),1,0)+IF(AND(TPL!P384&lt;&gt;"",TPL!AE384&lt;&gt;""),1,0)+IF(AND(TPL!Q384&lt;&gt;"",TPL!AF384&lt;&gt;""),1,0)</f>
        <v>0</v>
      </c>
      <c r="H384" s="65">
        <f>COUNTA(TPL!F384:Q384)+COUNTA(TPL!U384:AF384)</f>
        <v>0</v>
      </c>
      <c r="I384" s="51" t="str">
        <f t="shared" si="20"/>
        <v>OK</v>
      </c>
    </row>
    <row r="385" spans="7:9" x14ac:dyDescent="0.25">
      <c r="G385" s="49">
        <f>IF(AND(TPL!F385&lt;&gt;"",TPL!U385&lt;&gt;""),1,0)+IF(AND(TPL!G385&lt;&gt;"",TPL!V385&lt;&gt;""),1,0)+IF(AND(TPL!H385&lt;&gt;"",TPL!W385&lt;&gt;""),1,0)+IF(AND(TPL!I385&lt;&gt;"",TPL!X385&lt;&gt;""),1,0)+IF(AND(TPL!J385&lt;&gt;"",TPL!Y385&lt;&gt;""),1,0)+IF(AND(TPL!K385&lt;&gt;"",TPL!Z385&lt;&gt;""),1,0)+IF(AND(TPL!L385&lt;&gt;"",TPL!AA385&lt;&gt;""),1,0)+IF(AND(TPL!M385&lt;&gt;"",TPL!AB385&lt;&gt;""),1,0)+IF(AND(TPL!N385&lt;&gt;"",TPL!AC385&lt;&gt;""),1,0)+IF(AND(TPL!O385&lt;&gt;"",TPL!AD385&lt;&gt;""),1,0)+IF(AND(TPL!P385&lt;&gt;"",TPL!AE385&lt;&gt;""),1,0)+IF(AND(TPL!Q385&lt;&gt;"",TPL!AF385&lt;&gt;""),1,0)</f>
        <v>0</v>
      </c>
      <c r="H385" s="65">
        <f>COUNTA(TPL!F385:Q385)+COUNTA(TPL!U385:AF385)</f>
        <v>0</v>
      </c>
      <c r="I385" s="51" t="str">
        <f t="shared" si="20"/>
        <v>OK</v>
      </c>
    </row>
    <row r="386" spans="7:9" x14ac:dyDescent="0.25">
      <c r="G386" s="49">
        <f>IF(AND(TPL!F386&lt;&gt;"",TPL!U386&lt;&gt;""),1,0)+IF(AND(TPL!G386&lt;&gt;"",TPL!V386&lt;&gt;""),1,0)+IF(AND(TPL!H386&lt;&gt;"",TPL!W386&lt;&gt;""),1,0)+IF(AND(TPL!I386&lt;&gt;"",TPL!X386&lt;&gt;""),1,0)+IF(AND(TPL!J386&lt;&gt;"",TPL!Y386&lt;&gt;""),1,0)+IF(AND(TPL!K386&lt;&gt;"",TPL!Z386&lt;&gt;""),1,0)+IF(AND(TPL!L386&lt;&gt;"",TPL!AA386&lt;&gt;""),1,0)+IF(AND(TPL!M386&lt;&gt;"",TPL!AB386&lt;&gt;""),1,0)+IF(AND(TPL!N386&lt;&gt;"",TPL!AC386&lt;&gt;""),1,0)+IF(AND(TPL!O386&lt;&gt;"",TPL!AD386&lt;&gt;""),1,0)+IF(AND(TPL!P386&lt;&gt;"",TPL!AE386&lt;&gt;""),1,0)+IF(AND(TPL!Q386&lt;&gt;"",TPL!AF386&lt;&gt;""),1,0)</f>
        <v>0</v>
      </c>
      <c r="H386" s="65">
        <f>COUNTA(TPL!F386:Q386)+COUNTA(TPL!U386:AF386)</f>
        <v>0</v>
      </c>
      <c r="I386" s="51" t="str">
        <f t="shared" si="20"/>
        <v>OK</v>
      </c>
    </row>
    <row r="387" spans="7:9" x14ac:dyDescent="0.25">
      <c r="G387" s="49">
        <f>IF(AND(TPL!F387&lt;&gt;"",TPL!U387&lt;&gt;""),1,0)+IF(AND(TPL!G387&lt;&gt;"",TPL!V387&lt;&gt;""),1,0)+IF(AND(TPL!H387&lt;&gt;"",TPL!W387&lt;&gt;""),1,0)+IF(AND(TPL!I387&lt;&gt;"",TPL!X387&lt;&gt;""),1,0)+IF(AND(TPL!J387&lt;&gt;"",TPL!Y387&lt;&gt;""),1,0)+IF(AND(TPL!K387&lt;&gt;"",TPL!Z387&lt;&gt;""),1,0)+IF(AND(TPL!L387&lt;&gt;"",TPL!AA387&lt;&gt;""),1,0)+IF(AND(TPL!M387&lt;&gt;"",TPL!AB387&lt;&gt;""),1,0)+IF(AND(TPL!N387&lt;&gt;"",TPL!AC387&lt;&gt;""),1,0)+IF(AND(TPL!O387&lt;&gt;"",TPL!AD387&lt;&gt;""),1,0)+IF(AND(TPL!P387&lt;&gt;"",TPL!AE387&lt;&gt;""),1,0)+IF(AND(TPL!Q387&lt;&gt;"",TPL!AF387&lt;&gt;""),1,0)</f>
        <v>0</v>
      </c>
      <c r="H387" s="65">
        <f>COUNTA(TPL!F387:Q387)+COUNTA(TPL!U387:AF387)</f>
        <v>0</v>
      </c>
      <c r="I387" s="51" t="str">
        <f t="shared" si="20"/>
        <v>OK</v>
      </c>
    </row>
    <row r="388" spans="7:9" x14ac:dyDescent="0.25">
      <c r="G388" s="49">
        <f>IF(AND(TPL!F388&lt;&gt;"",TPL!U388&lt;&gt;""),1,0)+IF(AND(TPL!G388&lt;&gt;"",TPL!V388&lt;&gt;""),1,0)+IF(AND(TPL!H388&lt;&gt;"",TPL!W388&lt;&gt;""),1,0)+IF(AND(TPL!I388&lt;&gt;"",TPL!X388&lt;&gt;""),1,0)+IF(AND(TPL!J388&lt;&gt;"",TPL!Y388&lt;&gt;""),1,0)+IF(AND(TPL!K388&lt;&gt;"",TPL!Z388&lt;&gt;""),1,0)+IF(AND(TPL!L388&lt;&gt;"",TPL!AA388&lt;&gt;""),1,0)+IF(AND(TPL!M388&lt;&gt;"",TPL!AB388&lt;&gt;""),1,0)+IF(AND(TPL!N388&lt;&gt;"",TPL!AC388&lt;&gt;""),1,0)+IF(AND(TPL!O388&lt;&gt;"",TPL!AD388&lt;&gt;""),1,0)+IF(AND(TPL!P388&lt;&gt;"",TPL!AE388&lt;&gt;""),1,0)+IF(AND(TPL!Q388&lt;&gt;"",TPL!AF388&lt;&gt;""),1,0)</f>
        <v>0</v>
      </c>
      <c r="H388" s="65">
        <f>COUNTA(TPL!F388:Q388)+COUNTA(TPL!U388:AF388)</f>
        <v>0</v>
      </c>
      <c r="I388" s="51" t="str">
        <f t="shared" si="20"/>
        <v>OK</v>
      </c>
    </row>
    <row r="389" spans="7:9" x14ac:dyDescent="0.25">
      <c r="G389" s="49">
        <f>IF(AND(TPL!F389&lt;&gt;"",TPL!U389&lt;&gt;""),1,0)+IF(AND(TPL!G389&lt;&gt;"",TPL!V389&lt;&gt;""),1,0)+IF(AND(TPL!H389&lt;&gt;"",TPL!W389&lt;&gt;""),1,0)+IF(AND(TPL!I389&lt;&gt;"",TPL!X389&lt;&gt;""),1,0)+IF(AND(TPL!J389&lt;&gt;"",TPL!Y389&lt;&gt;""),1,0)+IF(AND(TPL!K389&lt;&gt;"",TPL!Z389&lt;&gt;""),1,0)+IF(AND(TPL!L389&lt;&gt;"",TPL!AA389&lt;&gt;""),1,0)+IF(AND(TPL!M389&lt;&gt;"",TPL!AB389&lt;&gt;""),1,0)+IF(AND(TPL!N389&lt;&gt;"",TPL!AC389&lt;&gt;""),1,0)+IF(AND(TPL!O389&lt;&gt;"",TPL!AD389&lt;&gt;""),1,0)+IF(AND(TPL!P389&lt;&gt;"",TPL!AE389&lt;&gt;""),1,0)+IF(AND(TPL!Q389&lt;&gt;"",TPL!AF389&lt;&gt;""),1,0)</f>
        <v>0</v>
      </c>
      <c r="H389" s="65">
        <f>COUNTA(TPL!F389:Q389)+COUNTA(TPL!U389:AF389)</f>
        <v>0</v>
      </c>
      <c r="I389" s="51" t="str">
        <f t="shared" si="20"/>
        <v>OK</v>
      </c>
    </row>
    <row r="390" spans="7:9" x14ac:dyDescent="0.25">
      <c r="G390" s="49">
        <f>IF(AND(TPL!F390&lt;&gt;"",TPL!U390&lt;&gt;""),1,0)+IF(AND(TPL!G390&lt;&gt;"",TPL!V390&lt;&gt;""),1,0)+IF(AND(TPL!H390&lt;&gt;"",TPL!W390&lt;&gt;""),1,0)+IF(AND(TPL!I390&lt;&gt;"",TPL!X390&lt;&gt;""),1,0)+IF(AND(TPL!J390&lt;&gt;"",TPL!Y390&lt;&gt;""),1,0)+IF(AND(TPL!K390&lt;&gt;"",TPL!Z390&lt;&gt;""),1,0)+IF(AND(TPL!L390&lt;&gt;"",TPL!AA390&lt;&gt;""),1,0)+IF(AND(TPL!M390&lt;&gt;"",TPL!AB390&lt;&gt;""),1,0)+IF(AND(TPL!N390&lt;&gt;"",TPL!AC390&lt;&gt;""),1,0)+IF(AND(TPL!O390&lt;&gt;"",TPL!AD390&lt;&gt;""),1,0)+IF(AND(TPL!P390&lt;&gt;"",TPL!AE390&lt;&gt;""),1,0)+IF(AND(TPL!Q390&lt;&gt;"",TPL!AF390&lt;&gt;""),1,0)</f>
        <v>0</v>
      </c>
      <c r="H390" s="65">
        <f>COUNTA(TPL!F390:Q390)+COUNTA(TPL!U390:AF390)</f>
        <v>0</v>
      </c>
      <c r="I390" s="51" t="str">
        <f t="shared" si="20"/>
        <v>OK</v>
      </c>
    </row>
    <row r="391" spans="7:9" x14ac:dyDescent="0.25">
      <c r="G391" s="49">
        <f>IF(AND(TPL!F391&lt;&gt;"",TPL!U391&lt;&gt;""),1,0)+IF(AND(TPL!G391&lt;&gt;"",TPL!V391&lt;&gt;""),1,0)+IF(AND(TPL!H391&lt;&gt;"",TPL!W391&lt;&gt;""),1,0)+IF(AND(TPL!I391&lt;&gt;"",TPL!X391&lt;&gt;""),1,0)+IF(AND(TPL!J391&lt;&gt;"",TPL!Y391&lt;&gt;""),1,0)+IF(AND(TPL!K391&lt;&gt;"",TPL!Z391&lt;&gt;""),1,0)+IF(AND(TPL!L391&lt;&gt;"",TPL!AA391&lt;&gt;""),1,0)+IF(AND(TPL!M391&lt;&gt;"",TPL!AB391&lt;&gt;""),1,0)+IF(AND(TPL!N391&lt;&gt;"",TPL!AC391&lt;&gt;""),1,0)+IF(AND(TPL!O391&lt;&gt;"",TPL!AD391&lt;&gt;""),1,0)+IF(AND(TPL!P391&lt;&gt;"",TPL!AE391&lt;&gt;""),1,0)+IF(AND(TPL!Q391&lt;&gt;"",TPL!AF391&lt;&gt;""),1,0)</f>
        <v>0</v>
      </c>
      <c r="H391" s="65">
        <f>COUNTA(TPL!F391:Q391)+COUNTA(TPL!U391:AF391)</f>
        <v>0</v>
      </c>
      <c r="I391" s="51" t="str">
        <f t="shared" si="20"/>
        <v>OK</v>
      </c>
    </row>
    <row r="392" spans="7:9" x14ac:dyDescent="0.25">
      <c r="G392" s="49">
        <f>IF(AND(TPL!F392&lt;&gt;"",TPL!U392&lt;&gt;""),1,0)+IF(AND(TPL!G392&lt;&gt;"",TPL!V392&lt;&gt;""),1,0)+IF(AND(TPL!H392&lt;&gt;"",TPL!W392&lt;&gt;""),1,0)+IF(AND(TPL!I392&lt;&gt;"",TPL!X392&lt;&gt;""),1,0)+IF(AND(TPL!J392&lt;&gt;"",TPL!Y392&lt;&gt;""),1,0)+IF(AND(TPL!K392&lt;&gt;"",TPL!Z392&lt;&gt;""),1,0)+IF(AND(TPL!L392&lt;&gt;"",TPL!AA392&lt;&gt;""),1,0)+IF(AND(TPL!M392&lt;&gt;"",TPL!AB392&lt;&gt;""),1,0)+IF(AND(TPL!N392&lt;&gt;"",TPL!AC392&lt;&gt;""),1,0)+IF(AND(TPL!O392&lt;&gt;"",TPL!AD392&lt;&gt;""),1,0)+IF(AND(TPL!P392&lt;&gt;"",TPL!AE392&lt;&gt;""),1,0)+IF(AND(TPL!Q392&lt;&gt;"",TPL!AF392&lt;&gt;""),1,0)</f>
        <v>0</v>
      </c>
      <c r="H392" s="65">
        <f>COUNTA(TPL!F392:Q392)+COUNTA(TPL!U392:AF392)</f>
        <v>0</v>
      </c>
      <c r="I392" s="51" t="str">
        <f t="shared" si="20"/>
        <v>OK</v>
      </c>
    </row>
    <row r="393" spans="7:9" x14ac:dyDescent="0.25">
      <c r="G393" s="49">
        <f>IF(AND(TPL!F393&lt;&gt;"",TPL!U393&lt;&gt;""),1,0)+IF(AND(TPL!G393&lt;&gt;"",TPL!V393&lt;&gt;""),1,0)+IF(AND(TPL!H393&lt;&gt;"",TPL!W393&lt;&gt;""),1,0)+IF(AND(TPL!I393&lt;&gt;"",TPL!X393&lt;&gt;""),1,0)+IF(AND(TPL!J393&lt;&gt;"",TPL!Y393&lt;&gt;""),1,0)+IF(AND(TPL!K393&lt;&gt;"",TPL!Z393&lt;&gt;""),1,0)+IF(AND(TPL!L393&lt;&gt;"",TPL!AA393&lt;&gt;""),1,0)+IF(AND(TPL!M393&lt;&gt;"",TPL!AB393&lt;&gt;""),1,0)+IF(AND(TPL!N393&lt;&gt;"",TPL!AC393&lt;&gt;""),1,0)+IF(AND(TPL!O393&lt;&gt;"",TPL!AD393&lt;&gt;""),1,0)+IF(AND(TPL!P393&lt;&gt;"",TPL!AE393&lt;&gt;""),1,0)+IF(AND(TPL!Q393&lt;&gt;"",TPL!AF393&lt;&gt;""),1,0)</f>
        <v>0</v>
      </c>
      <c r="H393" s="65">
        <f>COUNTA(TPL!F393:Q393)+COUNTA(TPL!U393:AF393)</f>
        <v>0</v>
      </c>
      <c r="I393" s="51" t="str">
        <f t="shared" si="20"/>
        <v>OK</v>
      </c>
    </row>
    <row r="394" spans="7:9" x14ac:dyDescent="0.25">
      <c r="G394" s="49">
        <f>IF(AND(TPL!F394&lt;&gt;"",TPL!U394&lt;&gt;""),1,0)+IF(AND(TPL!G394&lt;&gt;"",TPL!V394&lt;&gt;""),1,0)+IF(AND(TPL!H394&lt;&gt;"",TPL!W394&lt;&gt;""),1,0)+IF(AND(TPL!I394&lt;&gt;"",TPL!X394&lt;&gt;""),1,0)+IF(AND(TPL!J394&lt;&gt;"",TPL!Y394&lt;&gt;""),1,0)+IF(AND(TPL!K394&lt;&gt;"",TPL!Z394&lt;&gt;""),1,0)+IF(AND(TPL!L394&lt;&gt;"",TPL!AA394&lt;&gt;""),1,0)+IF(AND(TPL!M394&lt;&gt;"",TPL!AB394&lt;&gt;""),1,0)+IF(AND(TPL!N394&lt;&gt;"",TPL!AC394&lt;&gt;""),1,0)+IF(AND(TPL!O394&lt;&gt;"",TPL!AD394&lt;&gt;""),1,0)+IF(AND(TPL!P394&lt;&gt;"",TPL!AE394&lt;&gt;""),1,0)+IF(AND(TPL!Q394&lt;&gt;"",TPL!AF394&lt;&gt;""),1,0)</f>
        <v>0</v>
      </c>
      <c r="H394" s="65">
        <f>COUNTA(TPL!F394:Q394)+COUNTA(TPL!U394:AF394)</f>
        <v>0</v>
      </c>
      <c r="I394" s="51" t="str">
        <f t="shared" si="20"/>
        <v>OK</v>
      </c>
    </row>
    <row r="395" spans="7:9" x14ac:dyDescent="0.25">
      <c r="G395" s="49">
        <f>IF(AND(TPL!F395&lt;&gt;"",TPL!U395&lt;&gt;""),1,0)+IF(AND(TPL!G395&lt;&gt;"",TPL!V395&lt;&gt;""),1,0)+IF(AND(TPL!H395&lt;&gt;"",TPL!W395&lt;&gt;""),1,0)+IF(AND(TPL!I395&lt;&gt;"",TPL!X395&lt;&gt;""),1,0)+IF(AND(TPL!J395&lt;&gt;"",TPL!Y395&lt;&gt;""),1,0)+IF(AND(TPL!K395&lt;&gt;"",TPL!Z395&lt;&gt;""),1,0)+IF(AND(TPL!L395&lt;&gt;"",TPL!AA395&lt;&gt;""),1,0)+IF(AND(TPL!M395&lt;&gt;"",TPL!AB395&lt;&gt;""),1,0)+IF(AND(TPL!N395&lt;&gt;"",TPL!AC395&lt;&gt;""),1,0)+IF(AND(TPL!O395&lt;&gt;"",TPL!AD395&lt;&gt;""),1,0)+IF(AND(TPL!P395&lt;&gt;"",TPL!AE395&lt;&gt;""),1,0)+IF(AND(TPL!Q395&lt;&gt;"",TPL!AF395&lt;&gt;""),1,0)</f>
        <v>0</v>
      </c>
      <c r="H395" s="65">
        <f>COUNTA(TPL!F395:Q395)+COUNTA(TPL!U395:AF395)</f>
        <v>0</v>
      </c>
      <c r="I395" s="51" t="str">
        <f t="shared" si="20"/>
        <v>OK</v>
      </c>
    </row>
    <row r="396" spans="7:9" x14ac:dyDescent="0.25">
      <c r="G396" s="49">
        <f>IF(AND(TPL!F396&lt;&gt;"",TPL!U396&lt;&gt;""),1,0)+IF(AND(TPL!G396&lt;&gt;"",TPL!V396&lt;&gt;""),1,0)+IF(AND(TPL!H396&lt;&gt;"",TPL!W396&lt;&gt;""),1,0)+IF(AND(TPL!I396&lt;&gt;"",TPL!X396&lt;&gt;""),1,0)+IF(AND(TPL!J396&lt;&gt;"",TPL!Y396&lt;&gt;""),1,0)+IF(AND(TPL!K396&lt;&gt;"",TPL!Z396&lt;&gt;""),1,0)+IF(AND(TPL!L396&lt;&gt;"",TPL!AA396&lt;&gt;""),1,0)+IF(AND(TPL!M396&lt;&gt;"",TPL!AB396&lt;&gt;""),1,0)+IF(AND(TPL!N396&lt;&gt;"",TPL!AC396&lt;&gt;""),1,0)+IF(AND(TPL!O396&lt;&gt;"",TPL!AD396&lt;&gt;""),1,0)+IF(AND(TPL!P396&lt;&gt;"",TPL!AE396&lt;&gt;""),1,0)+IF(AND(TPL!Q396&lt;&gt;"",TPL!AF396&lt;&gt;""),1,0)</f>
        <v>0</v>
      </c>
      <c r="H396" s="65">
        <f>COUNTA(TPL!F396:Q396)+COUNTA(TPL!U396:AF396)</f>
        <v>0</v>
      </c>
      <c r="I396" s="51" t="str">
        <f t="shared" si="20"/>
        <v>OK</v>
      </c>
    </row>
    <row r="397" spans="7:9" x14ac:dyDescent="0.25">
      <c r="G397" s="49">
        <f>IF(AND(TPL!F397&lt;&gt;"",TPL!U397&lt;&gt;""),1,0)+IF(AND(TPL!G397&lt;&gt;"",TPL!V397&lt;&gt;""),1,0)+IF(AND(TPL!H397&lt;&gt;"",TPL!W397&lt;&gt;""),1,0)+IF(AND(TPL!I397&lt;&gt;"",TPL!X397&lt;&gt;""),1,0)+IF(AND(TPL!J397&lt;&gt;"",TPL!Y397&lt;&gt;""),1,0)+IF(AND(TPL!K397&lt;&gt;"",TPL!Z397&lt;&gt;""),1,0)+IF(AND(TPL!L397&lt;&gt;"",TPL!AA397&lt;&gt;""),1,0)+IF(AND(TPL!M397&lt;&gt;"",TPL!AB397&lt;&gt;""),1,0)+IF(AND(TPL!N397&lt;&gt;"",TPL!AC397&lt;&gt;""),1,0)+IF(AND(TPL!O397&lt;&gt;"",TPL!AD397&lt;&gt;""),1,0)+IF(AND(TPL!P397&lt;&gt;"",TPL!AE397&lt;&gt;""),1,0)+IF(AND(TPL!Q397&lt;&gt;"",TPL!AF397&lt;&gt;""),1,0)</f>
        <v>0</v>
      </c>
      <c r="H397" s="65">
        <f>COUNTA(TPL!F397:Q397)+COUNTA(TPL!U397:AF397)</f>
        <v>0</v>
      </c>
      <c r="I397" s="51" t="str">
        <f t="shared" si="20"/>
        <v>OK</v>
      </c>
    </row>
    <row r="398" spans="7:9" x14ac:dyDescent="0.25">
      <c r="G398" s="49">
        <f>IF(AND(TPL!F398&lt;&gt;"",TPL!U398&lt;&gt;""),1,0)+IF(AND(TPL!G398&lt;&gt;"",TPL!V398&lt;&gt;""),1,0)+IF(AND(TPL!H398&lt;&gt;"",TPL!W398&lt;&gt;""),1,0)+IF(AND(TPL!I398&lt;&gt;"",TPL!X398&lt;&gt;""),1,0)+IF(AND(TPL!J398&lt;&gt;"",TPL!Y398&lt;&gt;""),1,0)+IF(AND(TPL!K398&lt;&gt;"",TPL!Z398&lt;&gt;""),1,0)+IF(AND(TPL!L398&lt;&gt;"",TPL!AA398&lt;&gt;""),1,0)+IF(AND(TPL!M398&lt;&gt;"",TPL!AB398&lt;&gt;""),1,0)+IF(AND(TPL!N398&lt;&gt;"",TPL!AC398&lt;&gt;""),1,0)+IF(AND(TPL!O398&lt;&gt;"",TPL!AD398&lt;&gt;""),1,0)+IF(AND(TPL!P398&lt;&gt;"",TPL!AE398&lt;&gt;""),1,0)+IF(AND(TPL!Q398&lt;&gt;"",TPL!AF398&lt;&gt;""),1,0)</f>
        <v>0</v>
      </c>
      <c r="H398" s="65">
        <f>COUNTA(TPL!F398:Q398)+COUNTA(TPL!U398:AF398)</f>
        <v>0</v>
      </c>
      <c r="I398" s="51" t="str">
        <f t="shared" si="20"/>
        <v>OK</v>
      </c>
    </row>
    <row r="399" spans="7:9" x14ac:dyDescent="0.25">
      <c r="G399" s="49">
        <f>IF(AND(TPL!F399&lt;&gt;"",TPL!U399&lt;&gt;""),1,0)+IF(AND(TPL!G399&lt;&gt;"",TPL!V399&lt;&gt;""),1,0)+IF(AND(TPL!H399&lt;&gt;"",TPL!W399&lt;&gt;""),1,0)+IF(AND(TPL!I399&lt;&gt;"",TPL!X399&lt;&gt;""),1,0)+IF(AND(TPL!J399&lt;&gt;"",TPL!Y399&lt;&gt;""),1,0)+IF(AND(TPL!K399&lt;&gt;"",TPL!Z399&lt;&gt;""),1,0)+IF(AND(TPL!L399&lt;&gt;"",TPL!AA399&lt;&gt;""),1,0)+IF(AND(TPL!M399&lt;&gt;"",TPL!AB399&lt;&gt;""),1,0)+IF(AND(TPL!N399&lt;&gt;"",TPL!AC399&lt;&gt;""),1,0)+IF(AND(TPL!O399&lt;&gt;"",TPL!AD399&lt;&gt;""),1,0)+IF(AND(TPL!P399&lt;&gt;"",TPL!AE399&lt;&gt;""),1,0)+IF(AND(TPL!Q399&lt;&gt;"",TPL!AF399&lt;&gt;""),1,0)</f>
        <v>0</v>
      </c>
      <c r="H399" s="65">
        <f>COUNTA(TPL!F399:Q399)+COUNTA(TPL!U399:AF399)</f>
        <v>0</v>
      </c>
      <c r="I399" s="51" t="str">
        <f t="shared" si="20"/>
        <v>OK</v>
      </c>
    </row>
    <row r="400" spans="7:9" x14ac:dyDescent="0.25">
      <c r="G400" s="49">
        <f>IF(AND(TPL!F400&lt;&gt;"",TPL!U400&lt;&gt;""),1,0)+IF(AND(TPL!G400&lt;&gt;"",TPL!V400&lt;&gt;""),1,0)+IF(AND(TPL!H400&lt;&gt;"",TPL!W400&lt;&gt;""),1,0)+IF(AND(TPL!I400&lt;&gt;"",TPL!X400&lt;&gt;""),1,0)+IF(AND(TPL!J400&lt;&gt;"",TPL!Y400&lt;&gt;""),1,0)+IF(AND(TPL!K400&lt;&gt;"",TPL!Z400&lt;&gt;""),1,0)+IF(AND(TPL!L400&lt;&gt;"",TPL!AA400&lt;&gt;""),1,0)+IF(AND(TPL!M400&lt;&gt;"",TPL!AB400&lt;&gt;""),1,0)+IF(AND(TPL!N400&lt;&gt;"",TPL!AC400&lt;&gt;""),1,0)+IF(AND(TPL!O400&lt;&gt;"",TPL!AD400&lt;&gt;""),1,0)+IF(AND(TPL!P400&lt;&gt;"",TPL!AE400&lt;&gt;""),1,0)+IF(AND(TPL!Q400&lt;&gt;"",TPL!AF400&lt;&gt;""),1,0)</f>
        <v>0</v>
      </c>
      <c r="H400" s="65">
        <f>COUNTA(TPL!F400:Q400)+COUNTA(TPL!U400:AF400)</f>
        <v>0</v>
      </c>
      <c r="I400" s="51" t="str">
        <f t="shared" si="20"/>
        <v>OK</v>
      </c>
    </row>
    <row r="401" spans="7:9" x14ac:dyDescent="0.25">
      <c r="G401" s="49">
        <f>IF(AND(TPL!F401&lt;&gt;"",TPL!U401&lt;&gt;""),1,0)+IF(AND(TPL!G401&lt;&gt;"",TPL!V401&lt;&gt;""),1,0)+IF(AND(TPL!H401&lt;&gt;"",TPL!W401&lt;&gt;""),1,0)+IF(AND(TPL!I401&lt;&gt;"",TPL!X401&lt;&gt;""),1,0)+IF(AND(TPL!J401&lt;&gt;"",TPL!Y401&lt;&gt;""),1,0)+IF(AND(TPL!K401&lt;&gt;"",TPL!Z401&lt;&gt;""),1,0)+IF(AND(TPL!L401&lt;&gt;"",TPL!AA401&lt;&gt;""),1,0)+IF(AND(TPL!M401&lt;&gt;"",TPL!AB401&lt;&gt;""),1,0)+IF(AND(TPL!N401&lt;&gt;"",TPL!AC401&lt;&gt;""),1,0)+IF(AND(TPL!O401&lt;&gt;"",TPL!AD401&lt;&gt;""),1,0)+IF(AND(TPL!P401&lt;&gt;"",TPL!AE401&lt;&gt;""),1,0)+IF(AND(TPL!Q401&lt;&gt;"",TPL!AF401&lt;&gt;""),1,0)</f>
        <v>0</v>
      </c>
      <c r="H401" s="65">
        <f>COUNTA(TPL!F401:Q401)+COUNTA(TPL!U401:AF401)</f>
        <v>0</v>
      </c>
      <c r="I401" s="51" t="str">
        <f t="shared" si="20"/>
        <v>OK</v>
      </c>
    </row>
    <row r="402" spans="7:9" x14ac:dyDescent="0.25">
      <c r="G402" s="49">
        <f>IF(AND(TPL!F402&lt;&gt;"",TPL!U402&lt;&gt;""),1,0)+IF(AND(TPL!G402&lt;&gt;"",TPL!V402&lt;&gt;""),1,0)+IF(AND(TPL!H402&lt;&gt;"",TPL!W402&lt;&gt;""),1,0)+IF(AND(TPL!I402&lt;&gt;"",TPL!X402&lt;&gt;""),1,0)+IF(AND(TPL!J402&lt;&gt;"",TPL!Y402&lt;&gt;""),1,0)+IF(AND(TPL!K402&lt;&gt;"",TPL!Z402&lt;&gt;""),1,0)+IF(AND(TPL!L402&lt;&gt;"",TPL!AA402&lt;&gt;""),1,0)+IF(AND(TPL!M402&lt;&gt;"",TPL!AB402&lt;&gt;""),1,0)+IF(AND(TPL!N402&lt;&gt;"",TPL!AC402&lt;&gt;""),1,0)+IF(AND(TPL!O402&lt;&gt;"",TPL!AD402&lt;&gt;""),1,0)+IF(AND(TPL!P402&lt;&gt;"",TPL!AE402&lt;&gt;""),1,0)+IF(AND(TPL!Q402&lt;&gt;"",TPL!AF402&lt;&gt;""),1,0)</f>
        <v>0</v>
      </c>
      <c r="H402" s="65">
        <f>COUNTA(TPL!F402:Q402)+COUNTA(TPL!U402:AF402)</f>
        <v>0</v>
      </c>
      <c r="I402" s="51" t="str">
        <f t="shared" si="20"/>
        <v>OK</v>
      </c>
    </row>
    <row r="403" spans="7:9" x14ac:dyDescent="0.25">
      <c r="G403" s="49">
        <f>IF(AND(TPL!F403&lt;&gt;"",TPL!U403&lt;&gt;""),1,0)+IF(AND(TPL!G403&lt;&gt;"",TPL!V403&lt;&gt;""),1,0)+IF(AND(TPL!H403&lt;&gt;"",TPL!W403&lt;&gt;""),1,0)+IF(AND(TPL!I403&lt;&gt;"",TPL!X403&lt;&gt;""),1,0)+IF(AND(TPL!J403&lt;&gt;"",TPL!Y403&lt;&gt;""),1,0)+IF(AND(TPL!K403&lt;&gt;"",TPL!Z403&lt;&gt;""),1,0)+IF(AND(TPL!L403&lt;&gt;"",TPL!AA403&lt;&gt;""),1,0)+IF(AND(TPL!M403&lt;&gt;"",TPL!AB403&lt;&gt;""),1,0)+IF(AND(TPL!N403&lt;&gt;"",TPL!AC403&lt;&gt;""),1,0)+IF(AND(TPL!O403&lt;&gt;"",TPL!AD403&lt;&gt;""),1,0)+IF(AND(TPL!P403&lt;&gt;"",TPL!AE403&lt;&gt;""),1,0)+IF(AND(TPL!Q403&lt;&gt;"",TPL!AF403&lt;&gt;""),1,0)</f>
        <v>0</v>
      </c>
      <c r="H403" s="65">
        <f>COUNTA(TPL!F403:Q403)+COUNTA(TPL!U403:AF403)</f>
        <v>0</v>
      </c>
      <c r="I403" s="51" t="str">
        <f t="shared" si="20"/>
        <v>OK</v>
      </c>
    </row>
    <row r="407" spans="7:9" x14ac:dyDescent="0.25">
      <c r="G407" s="49">
        <f>IF(AND(TPL!F407&lt;&gt;"",TPL!U407&lt;&gt;""),1,0)+IF(AND(TPL!G407&lt;&gt;"",TPL!V407&lt;&gt;""),1,0)+IF(AND(TPL!H407&lt;&gt;"",TPL!W407&lt;&gt;""),1,0)+IF(AND(TPL!I407&lt;&gt;"",TPL!X407&lt;&gt;""),1,0)+IF(AND(TPL!J407&lt;&gt;"",TPL!Y407&lt;&gt;""),1,0)+IF(AND(TPL!K407&lt;&gt;"",TPL!Z407&lt;&gt;""),1,0)+IF(AND(TPL!L407&lt;&gt;"",TPL!AA407&lt;&gt;""),1,0)+IF(AND(TPL!M407&lt;&gt;"",TPL!AB407&lt;&gt;""),1,0)+IF(AND(TPL!N407&lt;&gt;"",TPL!AC407&lt;&gt;""),1,0)+IF(AND(TPL!O407&lt;&gt;"",TPL!AD407&lt;&gt;""),1,0)+IF(AND(TPL!P407&lt;&gt;"",TPL!AE407&lt;&gt;""),1,0)+IF(AND(TPL!Q407&lt;&gt;"",TPL!AF407&lt;&gt;""),1,0)</f>
        <v>0</v>
      </c>
      <c r="H407" s="65">
        <f>COUNTA(TPL!F407:Q407)+COUNTA(TPL!U407:AF407)</f>
        <v>0</v>
      </c>
      <c r="I407" s="51" t="str">
        <f t="shared" ref="I407:I447" si="21">IF(H407/2=G407,"OK","ERROR")</f>
        <v>OK</v>
      </c>
    </row>
    <row r="408" spans="7:9" x14ac:dyDescent="0.25">
      <c r="G408" s="49">
        <f>IF(AND(TPL!F408&lt;&gt;"",TPL!U408&lt;&gt;""),1,0)+IF(AND(TPL!G408&lt;&gt;"",TPL!V408&lt;&gt;""),1,0)+IF(AND(TPL!H408&lt;&gt;"",TPL!W408&lt;&gt;""),1,0)+IF(AND(TPL!I408&lt;&gt;"",TPL!X408&lt;&gt;""),1,0)+IF(AND(TPL!J408&lt;&gt;"",TPL!Y408&lt;&gt;""),1,0)+IF(AND(TPL!K408&lt;&gt;"",TPL!Z408&lt;&gt;""),1,0)+IF(AND(TPL!L408&lt;&gt;"",TPL!AA408&lt;&gt;""),1,0)+IF(AND(TPL!M408&lt;&gt;"",TPL!AB408&lt;&gt;""),1,0)+IF(AND(TPL!N408&lt;&gt;"",TPL!AC408&lt;&gt;""),1,0)+IF(AND(TPL!O408&lt;&gt;"",TPL!AD408&lt;&gt;""),1,0)+IF(AND(TPL!P408&lt;&gt;"",TPL!AE408&lt;&gt;""),1,0)+IF(AND(TPL!Q408&lt;&gt;"",TPL!AF408&lt;&gt;""),1,0)</f>
        <v>0</v>
      </c>
      <c r="H408" s="65">
        <f>COUNTA(TPL!F408:Q408)+COUNTA(TPL!U408:AF408)</f>
        <v>0</v>
      </c>
      <c r="I408" s="51" t="str">
        <f t="shared" si="21"/>
        <v>OK</v>
      </c>
    </row>
    <row r="409" spans="7:9" x14ac:dyDescent="0.25">
      <c r="G409" s="49">
        <f>IF(AND(TPL!F409&lt;&gt;"",TPL!U409&lt;&gt;""),1,0)+IF(AND(TPL!G409&lt;&gt;"",TPL!V409&lt;&gt;""),1,0)+IF(AND(TPL!H409&lt;&gt;"",TPL!W409&lt;&gt;""),1,0)+IF(AND(TPL!I409&lt;&gt;"",TPL!X409&lt;&gt;""),1,0)+IF(AND(TPL!J409&lt;&gt;"",TPL!Y409&lt;&gt;""),1,0)+IF(AND(TPL!K409&lt;&gt;"",TPL!Z409&lt;&gt;""),1,0)+IF(AND(TPL!L409&lt;&gt;"",TPL!AA409&lt;&gt;""),1,0)+IF(AND(TPL!M409&lt;&gt;"",TPL!AB409&lt;&gt;""),1,0)+IF(AND(TPL!N409&lt;&gt;"",TPL!AC409&lt;&gt;""),1,0)+IF(AND(TPL!O409&lt;&gt;"",TPL!AD409&lt;&gt;""),1,0)+IF(AND(TPL!P409&lt;&gt;"",TPL!AE409&lt;&gt;""),1,0)+IF(AND(TPL!Q409&lt;&gt;"",TPL!AF409&lt;&gt;""),1,0)</f>
        <v>0</v>
      </c>
      <c r="H409" s="65">
        <f>COUNTA(TPL!F409:Q409)+COUNTA(TPL!U409:AF409)</f>
        <v>0</v>
      </c>
      <c r="I409" s="51" t="str">
        <f t="shared" si="21"/>
        <v>OK</v>
      </c>
    </row>
    <row r="410" spans="7:9" x14ac:dyDescent="0.25">
      <c r="G410" s="49">
        <f>IF(AND(TPL!F410&lt;&gt;"",TPL!U410&lt;&gt;""),1,0)+IF(AND(TPL!G410&lt;&gt;"",TPL!V410&lt;&gt;""),1,0)+IF(AND(TPL!H410&lt;&gt;"",TPL!W410&lt;&gt;""),1,0)+IF(AND(TPL!I410&lt;&gt;"",TPL!X410&lt;&gt;""),1,0)+IF(AND(TPL!J410&lt;&gt;"",TPL!Y410&lt;&gt;""),1,0)+IF(AND(TPL!K410&lt;&gt;"",TPL!Z410&lt;&gt;""),1,0)+IF(AND(TPL!L410&lt;&gt;"",TPL!AA410&lt;&gt;""),1,0)+IF(AND(TPL!M410&lt;&gt;"",TPL!AB410&lt;&gt;""),1,0)+IF(AND(TPL!N410&lt;&gt;"",TPL!AC410&lt;&gt;""),1,0)+IF(AND(TPL!O410&lt;&gt;"",TPL!AD410&lt;&gt;""),1,0)+IF(AND(TPL!P410&lt;&gt;"",TPL!AE410&lt;&gt;""),1,0)+IF(AND(TPL!Q410&lt;&gt;"",TPL!AF410&lt;&gt;""),1,0)</f>
        <v>0</v>
      </c>
      <c r="H410" s="65">
        <f>COUNTA(TPL!F410:Q410)+COUNTA(TPL!U410:AF410)</f>
        <v>0</v>
      </c>
      <c r="I410" s="51" t="str">
        <f t="shared" si="21"/>
        <v>OK</v>
      </c>
    </row>
    <row r="411" spans="7:9" x14ac:dyDescent="0.25">
      <c r="G411" s="49">
        <f>IF(AND(TPL!F411&lt;&gt;"",TPL!U411&lt;&gt;""),1,0)+IF(AND(TPL!G411&lt;&gt;"",TPL!V411&lt;&gt;""),1,0)+IF(AND(TPL!H411&lt;&gt;"",TPL!W411&lt;&gt;""),1,0)+IF(AND(TPL!I411&lt;&gt;"",TPL!X411&lt;&gt;""),1,0)+IF(AND(TPL!J411&lt;&gt;"",TPL!Y411&lt;&gt;""),1,0)+IF(AND(TPL!K411&lt;&gt;"",TPL!Z411&lt;&gt;""),1,0)+IF(AND(TPL!L411&lt;&gt;"",TPL!AA411&lt;&gt;""),1,0)+IF(AND(TPL!M411&lt;&gt;"",TPL!AB411&lt;&gt;""),1,0)+IF(AND(TPL!N411&lt;&gt;"",TPL!AC411&lt;&gt;""),1,0)+IF(AND(TPL!O411&lt;&gt;"",TPL!AD411&lt;&gt;""),1,0)+IF(AND(TPL!P411&lt;&gt;"",TPL!AE411&lt;&gt;""),1,0)+IF(AND(TPL!Q411&lt;&gt;"",TPL!AF411&lt;&gt;""),1,0)</f>
        <v>0</v>
      </c>
      <c r="H411" s="65">
        <f>COUNTA(TPL!F411:Q411)+COUNTA(TPL!U411:AF411)</f>
        <v>0</v>
      </c>
      <c r="I411" s="51" t="str">
        <f t="shared" si="21"/>
        <v>OK</v>
      </c>
    </row>
    <row r="412" spans="7:9" x14ac:dyDescent="0.25">
      <c r="G412" s="49">
        <f>IF(AND(TPL!F412&lt;&gt;"",TPL!U412&lt;&gt;""),1,0)+IF(AND(TPL!G412&lt;&gt;"",TPL!V412&lt;&gt;""),1,0)+IF(AND(TPL!H412&lt;&gt;"",TPL!W412&lt;&gt;""),1,0)+IF(AND(TPL!I412&lt;&gt;"",TPL!X412&lt;&gt;""),1,0)+IF(AND(TPL!J412&lt;&gt;"",TPL!Y412&lt;&gt;""),1,0)+IF(AND(TPL!K412&lt;&gt;"",TPL!Z412&lt;&gt;""),1,0)+IF(AND(TPL!L412&lt;&gt;"",TPL!AA412&lt;&gt;""),1,0)+IF(AND(TPL!M412&lt;&gt;"",TPL!AB412&lt;&gt;""),1,0)+IF(AND(TPL!N412&lt;&gt;"",TPL!AC412&lt;&gt;""),1,0)+IF(AND(TPL!O412&lt;&gt;"",TPL!AD412&lt;&gt;""),1,0)+IF(AND(TPL!P412&lt;&gt;"",TPL!AE412&lt;&gt;""),1,0)+IF(AND(TPL!Q412&lt;&gt;"",TPL!AF412&lt;&gt;""),1,0)</f>
        <v>0</v>
      </c>
      <c r="H412" s="65">
        <f>COUNTA(TPL!F412:Q412)+COUNTA(TPL!U412:AF412)</f>
        <v>0</v>
      </c>
      <c r="I412" s="51" t="str">
        <f t="shared" si="21"/>
        <v>OK</v>
      </c>
    </row>
    <row r="413" spans="7:9" x14ac:dyDescent="0.25">
      <c r="G413" s="49">
        <f>IF(AND(TPL!F413&lt;&gt;"",TPL!U413&lt;&gt;""),1,0)+IF(AND(TPL!G413&lt;&gt;"",TPL!V413&lt;&gt;""),1,0)+IF(AND(TPL!H413&lt;&gt;"",TPL!W413&lt;&gt;""),1,0)+IF(AND(TPL!I413&lt;&gt;"",TPL!X413&lt;&gt;""),1,0)+IF(AND(TPL!J413&lt;&gt;"",TPL!Y413&lt;&gt;""),1,0)+IF(AND(TPL!K413&lt;&gt;"",TPL!Z413&lt;&gt;""),1,0)+IF(AND(TPL!L413&lt;&gt;"",TPL!AA413&lt;&gt;""),1,0)+IF(AND(TPL!M413&lt;&gt;"",TPL!AB413&lt;&gt;""),1,0)+IF(AND(TPL!N413&lt;&gt;"",TPL!AC413&lt;&gt;""),1,0)+IF(AND(TPL!O413&lt;&gt;"",TPL!AD413&lt;&gt;""),1,0)+IF(AND(TPL!P413&lt;&gt;"",TPL!AE413&lt;&gt;""),1,0)+IF(AND(TPL!Q413&lt;&gt;"",TPL!AF413&lt;&gt;""),1,0)</f>
        <v>0</v>
      </c>
      <c r="H413" s="65">
        <f>COUNTA(TPL!F413:Q413)+COUNTA(TPL!U413:AF413)</f>
        <v>0</v>
      </c>
      <c r="I413" s="51" t="str">
        <f t="shared" si="21"/>
        <v>OK</v>
      </c>
    </row>
    <row r="414" spans="7:9" x14ac:dyDescent="0.25">
      <c r="G414" s="49">
        <f>IF(AND(TPL!F414&lt;&gt;"",TPL!U414&lt;&gt;""),1,0)+IF(AND(TPL!G414&lt;&gt;"",TPL!V414&lt;&gt;""),1,0)+IF(AND(TPL!H414&lt;&gt;"",TPL!W414&lt;&gt;""),1,0)+IF(AND(TPL!I414&lt;&gt;"",TPL!X414&lt;&gt;""),1,0)+IF(AND(TPL!J414&lt;&gt;"",TPL!Y414&lt;&gt;""),1,0)+IF(AND(TPL!K414&lt;&gt;"",TPL!Z414&lt;&gt;""),1,0)+IF(AND(TPL!L414&lt;&gt;"",TPL!AA414&lt;&gt;""),1,0)+IF(AND(TPL!M414&lt;&gt;"",TPL!AB414&lt;&gt;""),1,0)+IF(AND(TPL!N414&lt;&gt;"",TPL!AC414&lt;&gt;""),1,0)+IF(AND(TPL!O414&lt;&gt;"",TPL!AD414&lt;&gt;""),1,0)+IF(AND(TPL!P414&lt;&gt;"",TPL!AE414&lt;&gt;""),1,0)+IF(AND(TPL!Q414&lt;&gt;"",TPL!AF414&lt;&gt;""),1,0)</f>
        <v>0</v>
      </c>
      <c r="H414" s="65">
        <f>COUNTA(TPL!F414:Q414)+COUNTA(TPL!U414:AF414)</f>
        <v>0</v>
      </c>
      <c r="I414" s="51" t="str">
        <f t="shared" si="21"/>
        <v>OK</v>
      </c>
    </row>
    <row r="415" spans="7:9" x14ac:dyDescent="0.25">
      <c r="G415" s="49">
        <f>IF(AND(TPL!F415&lt;&gt;"",TPL!U415&lt;&gt;""),1,0)+IF(AND(TPL!G415&lt;&gt;"",TPL!V415&lt;&gt;""),1,0)+IF(AND(TPL!H415&lt;&gt;"",TPL!W415&lt;&gt;""),1,0)+IF(AND(TPL!I415&lt;&gt;"",TPL!X415&lt;&gt;""),1,0)+IF(AND(TPL!J415&lt;&gt;"",TPL!Y415&lt;&gt;""),1,0)+IF(AND(TPL!K415&lt;&gt;"",TPL!Z415&lt;&gt;""),1,0)+IF(AND(TPL!L415&lt;&gt;"",TPL!AA415&lt;&gt;""),1,0)+IF(AND(TPL!M415&lt;&gt;"",TPL!AB415&lt;&gt;""),1,0)+IF(AND(TPL!N415&lt;&gt;"",TPL!AC415&lt;&gt;""),1,0)+IF(AND(TPL!O415&lt;&gt;"",TPL!AD415&lt;&gt;""),1,0)+IF(AND(TPL!P415&lt;&gt;"",TPL!AE415&lt;&gt;""),1,0)+IF(AND(TPL!Q415&lt;&gt;"",TPL!AF415&lt;&gt;""),1,0)</f>
        <v>0</v>
      </c>
      <c r="H415" s="65">
        <f>COUNTA(TPL!F415:Q415)+COUNTA(TPL!U415:AF415)</f>
        <v>0</v>
      </c>
      <c r="I415" s="51" t="str">
        <f t="shared" si="21"/>
        <v>OK</v>
      </c>
    </row>
    <row r="416" spans="7:9" x14ac:dyDescent="0.25">
      <c r="G416" s="49">
        <f>IF(AND(TPL!F416&lt;&gt;"",TPL!U416&lt;&gt;""),1,0)+IF(AND(TPL!G416&lt;&gt;"",TPL!V416&lt;&gt;""),1,0)+IF(AND(TPL!H416&lt;&gt;"",TPL!W416&lt;&gt;""),1,0)+IF(AND(TPL!I416&lt;&gt;"",TPL!X416&lt;&gt;""),1,0)+IF(AND(TPL!J416&lt;&gt;"",TPL!Y416&lt;&gt;""),1,0)+IF(AND(TPL!K416&lt;&gt;"",TPL!Z416&lt;&gt;""),1,0)+IF(AND(TPL!L416&lt;&gt;"",TPL!AA416&lt;&gt;""),1,0)+IF(AND(TPL!M416&lt;&gt;"",TPL!AB416&lt;&gt;""),1,0)+IF(AND(TPL!N416&lt;&gt;"",TPL!AC416&lt;&gt;""),1,0)+IF(AND(TPL!O416&lt;&gt;"",TPL!AD416&lt;&gt;""),1,0)+IF(AND(TPL!P416&lt;&gt;"",TPL!AE416&lt;&gt;""),1,0)+IF(AND(TPL!Q416&lt;&gt;"",TPL!AF416&lt;&gt;""),1,0)</f>
        <v>0</v>
      </c>
      <c r="H416" s="65">
        <f>COUNTA(TPL!F416:Q416)+COUNTA(TPL!U416:AF416)</f>
        <v>0</v>
      </c>
      <c r="I416" s="51" t="str">
        <f t="shared" si="21"/>
        <v>OK</v>
      </c>
    </row>
    <row r="417" spans="7:9" x14ac:dyDescent="0.25">
      <c r="G417" s="49">
        <f>IF(AND(TPL!F417&lt;&gt;"",TPL!U417&lt;&gt;""),1,0)+IF(AND(TPL!G417&lt;&gt;"",TPL!V417&lt;&gt;""),1,0)+IF(AND(TPL!H417&lt;&gt;"",TPL!W417&lt;&gt;""),1,0)+IF(AND(TPL!I417&lt;&gt;"",TPL!X417&lt;&gt;""),1,0)+IF(AND(TPL!J417&lt;&gt;"",TPL!Y417&lt;&gt;""),1,0)+IF(AND(TPL!K417&lt;&gt;"",TPL!Z417&lt;&gt;""),1,0)+IF(AND(TPL!L417&lt;&gt;"",TPL!AA417&lt;&gt;""),1,0)+IF(AND(TPL!M417&lt;&gt;"",TPL!AB417&lt;&gt;""),1,0)+IF(AND(TPL!N417&lt;&gt;"",TPL!AC417&lt;&gt;""),1,0)+IF(AND(TPL!O417&lt;&gt;"",TPL!AD417&lt;&gt;""),1,0)+IF(AND(TPL!P417&lt;&gt;"",TPL!AE417&lt;&gt;""),1,0)+IF(AND(TPL!Q417&lt;&gt;"",TPL!AF417&lt;&gt;""),1,0)</f>
        <v>0</v>
      </c>
      <c r="H417" s="65">
        <f>COUNTA(TPL!F417:Q417)+COUNTA(TPL!U417:AF417)</f>
        <v>0</v>
      </c>
      <c r="I417" s="51" t="str">
        <f t="shared" si="21"/>
        <v>OK</v>
      </c>
    </row>
    <row r="418" spans="7:9" x14ac:dyDescent="0.25">
      <c r="G418" s="49">
        <f>IF(AND(TPL!F418&lt;&gt;"",TPL!U418&lt;&gt;""),1,0)+IF(AND(TPL!G418&lt;&gt;"",TPL!V418&lt;&gt;""),1,0)+IF(AND(TPL!H418&lt;&gt;"",TPL!W418&lt;&gt;""),1,0)+IF(AND(TPL!I418&lt;&gt;"",TPL!X418&lt;&gt;""),1,0)+IF(AND(TPL!J418&lt;&gt;"",TPL!Y418&lt;&gt;""),1,0)+IF(AND(TPL!K418&lt;&gt;"",TPL!Z418&lt;&gt;""),1,0)+IF(AND(TPL!L418&lt;&gt;"",TPL!AA418&lt;&gt;""),1,0)+IF(AND(TPL!M418&lt;&gt;"",TPL!AB418&lt;&gt;""),1,0)+IF(AND(TPL!N418&lt;&gt;"",TPL!AC418&lt;&gt;""),1,0)+IF(AND(TPL!O418&lt;&gt;"",TPL!AD418&lt;&gt;""),1,0)+IF(AND(TPL!P418&lt;&gt;"",TPL!AE418&lt;&gt;""),1,0)+IF(AND(TPL!Q418&lt;&gt;"",TPL!AF418&lt;&gt;""),1,0)</f>
        <v>0</v>
      </c>
      <c r="H418" s="65">
        <f>COUNTA(TPL!F418:Q418)+COUNTA(TPL!U418:AF418)</f>
        <v>0</v>
      </c>
      <c r="I418" s="51" t="str">
        <f t="shared" si="21"/>
        <v>OK</v>
      </c>
    </row>
    <row r="419" spans="7:9" x14ac:dyDescent="0.25">
      <c r="G419" s="49">
        <f>IF(AND(TPL!F419&lt;&gt;"",TPL!U419&lt;&gt;""),1,0)+IF(AND(TPL!G419&lt;&gt;"",TPL!V419&lt;&gt;""),1,0)+IF(AND(TPL!H419&lt;&gt;"",TPL!W419&lt;&gt;""),1,0)+IF(AND(TPL!I419&lt;&gt;"",TPL!X419&lt;&gt;""),1,0)+IF(AND(TPL!J419&lt;&gt;"",TPL!Y419&lt;&gt;""),1,0)+IF(AND(TPL!K419&lt;&gt;"",TPL!Z419&lt;&gt;""),1,0)+IF(AND(TPL!L419&lt;&gt;"",TPL!AA419&lt;&gt;""),1,0)+IF(AND(TPL!M419&lt;&gt;"",TPL!AB419&lt;&gt;""),1,0)+IF(AND(TPL!N419&lt;&gt;"",TPL!AC419&lt;&gt;""),1,0)+IF(AND(TPL!O419&lt;&gt;"",TPL!AD419&lt;&gt;""),1,0)+IF(AND(TPL!P419&lt;&gt;"",TPL!AE419&lt;&gt;""),1,0)+IF(AND(TPL!Q419&lt;&gt;"",TPL!AF419&lt;&gt;""),1,0)</f>
        <v>0</v>
      </c>
      <c r="H419" s="65">
        <f>COUNTA(TPL!F419:Q419)+COUNTA(TPL!U419:AF419)</f>
        <v>0</v>
      </c>
      <c r="I419" s="51" t="str">
        <f t="shared" si="21"/>
        <v>OK</v>
      </c>
    </row>
    <row r="420" spans="7:9" x14ac:dyDescent="0.25">
      <c r="G420" s="49">
        <f>IF(AND(TPL!F420&lt;&gt;"",TPL!U420&lt;&gt;""),1,0)+IF(AND(TPL!G420&lt;&gt;"",TPL!V420&lt;&gt;""),1,0)+IF(AND(TPL!H420&lt;&gt;"",TPL!W420&lt;&gt;""),1,0)+IF(AND(TPL!I420&lt;&gt;"",TPL!X420&lt;&gt;""),1,0)+IF(AND(TPL!J420&lt;&gt;"",TPL!Y420&lt;&gt;""),1,0)+IF(AND(TPL!K420&lt;&gt;"",TPL!Z420&lt;&gt;""),1,0)+IF(AND(TPL!L420&lt;&gt;"",TPL!AA420&lt;&gt;""),1,0)+IF(AND(TPL!M420&lt;&gt;"",TPL!AB420&lt;&gt;""),1,0)+IF(AND(TPL!N420&lt;&gt;"",TPL!AC420&lt;&gt;""),1,0)+IF(AND(TPL!O420&lt;&gt;"",TPL!AD420&lt;&gt;""),1,0)+IF(AND(TPL!P420&lt;&gt;"",TPL!AE420&lt;&gt;""),1,0)+IF(AND(TPL!Q420&lt;&gt;"",TPL!AF420&lt;&gt;""),1,0)</f>
        <v>0</v>
      </c>
      <c r="H420" s="65">
        <f>COUNTA(TPL!F420:Q420)+COUNTA(TPL!U420:AF420)</f>
        <v>0</v>
      </c>
      <c r="I420" s="51" t="str">
        <f t="shared" si="21"/>
        <v>OK</v>
      </c>
    </row>
    <row r="421" spans="7:9" x14ac:dyDescent="0.25">
      <c r="G421" s="49">
        <f>IF(AND(TPL!F421&lt;&gt;"",TPL!U421&lt;&gt;""),1,0)+IF(AND(TPL!G421&lt;&gt;"",TPL!V421&lt;&gt;""),1,0)+IF(AND(TPL!H421&lt;&gt;"",TPL!W421&lt;&gt;""),1,0)+IF(AND(TPL!I421&lt;&gt;"",TPL!X421&lt;&gt;""),1,0)+IF(AND(TPL!J421&lt;&gt;"",TPL!Y421&lt;&gt;""),1,0)+IF(AND(TPL!K421&lt;&gt;"",TPL!Z421&lt;&gt;""),1,0)+IF(AND(TPL!L421&lt;&gt;"",TPL!AA421&lt;&gt;""),1,0)+IF(AND(TPL!M421&lt;&gt;"",TPL!AB421&lt;&gt;""),1,0)+IF(AND(TPL!N421&lt;&gt;"",TPL!AC421&lt;&gt;""),1,0)+IF(AND(TPL!O421&lt;&gt;"",TPL!AD421&lt;&gt;""),1,0)+IF(AND(TPL!P421&lt;&gt;"",TPL!AE421&lt;&gt;""),1,0)+IF(AND(TPL!Q421&lt;&gt;"",TPL!AF421&lt;&gt;""),1,0)</f>
        <v>0</v>
      </c>
      <c r="H421" s="65">
        <f>COUNTA(TPL!F421:Q421)+COUNTA(TPL!U421:AF421)</f>
        <v>0</v>
      </c>
      <c r="I421" s="51" t="str">
        <f t="shared" si="21"/>
        <v>OK</v>
      </c>
    </row>
    <row r="422" spans="7:9" x14ac:dyDescent="0.25">
      <c r="G422" s="49">
        <f>IF(AND(TPL!F422&lt;&gt;"",TPL!U422&lt;&gt;""),1,0)+IF(AND(TPL!G422&lt;&gt;"",TPL!V422&lt;&gt;""),1,0)+IF(AND(TPL!H422&lt;&gt;"",TPL!W422&lt;&gt;""),1,0)+IF(AND(TPL!I422&lt;&gt;"",TPL!X422&lt;&gt;""),1,0)+IF(AND(TPL!J422&lt;&gt;"",TPL!Y422&lt;&gt;""),1,0)+IF(AND(TPL!K422&lt;&gt;"",TPL!Z422&lt;&gt;""),1,0)+IF(AND(TPL!L422&lt;&gt;"",TPL!AA422&lt;&gt;""),1,0)+IF(AND(TPL!M422&lt;&gt;"",TPL!AB422&lt;&gt;""),1,0)+IF(AND(TPL!N422&lt;&gt;"",TPL!AC422&lt;&gt;""),1,0)+IF(AND(TPL!O422&lt;&gt;"",TPL!AD422&lt;&gt;""),1,0)+IF(AND(TPL!P422&lt;&gt;"",TPL!AE422&lt;&gt;""),1,0)+IF(AND(TPL!Q422&lt;&gt;"",TPL!AF422&lt;&gt;""),1,0)</f>
        <v>0</v>
      </c>
      <c r="H422" s="65">
        <f>COUNTA(TPL!F422:Q422)+COUNTA(TPL!U422:AF422)</f>
        <v>0</v>
      </c>
      <c r="I422" s="51" t="str">
        <f t="shared" si="21"/>
        <v>OK</v>
      </c>
    </row>
    <row r="423" spans="7:9" x14ac:dyDescent="0.25">
      <c r="G423" s="49">
        <f>IF(AND(TPL!F423&lt;&gt;"",TPL!U423&lt;&gt;""),1,0)+IF(AND(TPL!G423&lt;&gt;"",TPL!V423&lt;&gt;""),1,0)+IF(AND(TPL!H423&lt;&gt;"",TPL!W423&lt;&gt;""),1,0)+IF(AND(TPL!I423&lt;&gt;"",TPL!X423&lt;&gt;""),1,0)+IF(AND(TPL!J423&lt;&gt;"",TPL!Y423&lt;&gt;""),1,0)+IF(AND(TPL!K423&lt;&gt;"",TPL!Z423&lt;&gt;""),1,0)+IF(AND(TPL!L423&lt;&gt;"",TPL!AA423&lt;&gt;""),1,0)+IF(AND(TPL!M423&lt;&gt;"",TPL!AB423&lt;&gt;""),1,0)+IF(AND(TPL!N423&lt;&gt;"",TPL!AC423&lt;&gt;""),1,0)+IF(AND(TPL!O423&lt;&gt;"",TPL!AD423&lt;&gt;""),1,0)+IF(AND(TPL!P423&lt;&gt;"",TPL!AE423&lt;&gt;""),1,0)+IF(AND(TPL!Q423&lt;&gt;"",TPL!AF423&lt;&gt;""),1,0)</f>
        <v>0</v>
      </c>
      <c r="H423" s="65">
        <f>COUNTA(TPL!F423:Q423)+COUNTA(TPL!U423:AF423)</f>
        <v>0</v>
      </c>
      <c r="I423" s="51" t="str">
        <f t="shared" si="21"/>
        <v>OK</v>
      </c>
    </row>
    <row r="424" spans="7:9" x14ac:dyDescent="0.25">
      <c r="G424" s="49">
        <f>IF(AND(TPL!F424&lt;&gt;"",TPL!U424&lt;&gt;""),1,0)+IF(AND(TPL!G424&lt;&gt;"",TPL!V424&lt;&gt;""),1,0)+IF(AND(TPL!H424&lt;&gt;"",TPL!W424&lt;&gt;""),1,0)+IF(AND(TPL!I424&lt;&gt;"",TPL!X424&lt;&gt;""),1,0)+IF(AND(TPL!J424&lt;&gt;"",TPL!Y424&lt;&gt;""),1,0)+IF(AND(TPL!K424&lt;&gt;"",TPL!Z424&lt;&gt;""),1,0)+IF(AND(TPL!L424&lt;&gt;"",TPL!AA424&lt;&gt;""),1,0)+IF(AND(TPL!M424&lt;&gt;"",TPL!AB424&lt;&gt;""),1,0)+IF(AND(TPL!N424&lt;&gt;"",TPL!AC424&lt;&gt;""),1,0)+IF(AND(TPL!O424&lt;&gt;"",TPL!AD424&lt;&gt;""),1,0)+IF(AND(TPL!P424&lt;&gt;"",TPL!AE424&lt;&gt;""),1,0)+IF(AND(TPL!Q424&lt;&gt;"",TPL!AF424&lt;&gt;""),1,0)</f>
        <v>0</v>
      </c>
      <c r="H424" s="65">
        <f>COUNTA(TPL!F424:Q424)+COUNTA(TPL!U424:AF424)</f>
        <v>0</v>
      </c>
      <c r="I424" s="51" t="str">
        <f t="shared" si="21"/>
        <v>OK</v>
      </c>
    </row>
    <row r="425" spans="7:9" x14ac:dyDescent="0.25">
      <c r="G425" s="49">
        <f>IF(AND(TPL!F425&lt;&gt;"",TPL!U425&lt;&gt;""),1,0)+IF(AND(TPL!G425&lt;&gt;"",TPL!V425&lt;&gt;""),1,0)+IF(AND(TPL!H425&lt;&gt;"",TPL!W425&lt;&gt;""),1,0)+IF(AND(TPL!I425&lt;&gt;"",TPL!X425&lt;&gt;""),1,0)+IF(AND(TPL!J425&lt;&gt;"",TPL!Y425&lt;&gt;""),1,0)+IF(AND(TPL!K425&lt;&gt;"",TPL!Z425&lt;&gt;""),1,0)+IF(AND(TPL!L425&lt;&gt;"",TPL!AA425&lt;&gt;""),1,0)+IF(AND(TPL!M425&lt;&gt;"",TPL!AB425&lt;&gt;""),1,0)+IF(AND(TPL!N425&lt;&gt;"",TPL!AC425&lt;&gt;""),1,0)+IF(AND(TPL!O425&lt;&gt;"",TPL!AD425&lt;&gt;""),1,0)+IF(AND(TPL!P425&lt;&gt;"",TPL!AE425&lt;&gt;""),1,0)+IF(AND(TPL!Q425&lt;&gt;"",TPL!AF425&lt;&gt;""),1,0)</f>
        <v>0</v>
      </c>
      <c r="H425" s="65">
        <f>COUNTA(TPL!F425:Q425)+COUNTA(TPL!U425:AF425)</f>
        <v>0</v>
      </c>
      <c r="I425" s="51" t="str">
        <f t="shared" si="21"/>
        <v>OK</v>
      </c>
    </row>
    <row r="426" spans="7:9" x14ac:dyDescent="0.25">
      <c r="G426" s="49">
        <f>IF(AND(TPL!F426&lt;&gt;"",TPL!U426&lt;&gt;""),1,0)+IF(AND(TPL!G426&lt;&gt;"",TPL!V426&lt;&gt;""),1,0)+IF(AND(TPL!H426&lt;&gt;"",TPL!W426&lt;&gt;""),1,0)+IF(AND(TPL!I426&lt;&gt;"",TPL!X426&lt;&gt;""),1,0)+IF(AND(TPL!J426&lt;&gt;"",TPL!Y426&lt;&gt;""),1,0)+IF(AND(TPL!K426&lt;&gt;"",TPL!Z426&lt;&gt;""),1,0)+IF(AND(TPL!L426&lt;&gt;"",TPL!AA426&lt;&gt;""),1,0)+IF(AND(TPL!M426&lt;&gt;"",TPL!AB426&lt;&gt;""),1,0)+IF(AND(TPL!N426&lt;&gt;"",TPL!AC426&lt;&gt;""),1,0)+IF(AND(TPL!O426&lt;&gt;"",TPL!AD426&lt;&gt;""),1,0)+IF(AND(TPL!P426&lt;&gt;"",TPL!AE426&lt;&gt;""),1,0)+IF(AND(TPL!Q426&lt;&gt;"",TPL!AF426&lt;&gt;""),1,0)</f>
        <v>0</v>
      </c>
      <c r="H426" s="65">
        <f>COUNTA(TPL!F426:Q426)+COUNTA(TPL!U426:AF426)</f>
        <v>0</v>
      </c>
      <c r="I426" s="51" t="str">
        <f t="shared" si="21"/>
        <v>OK</v>
      </c>
    </row>
    <row r="427" spans="7:9" x14ac:dyDescent="0.25">
      <c r="G427" s="49">
        <f>IF(AND(TPL!F427&lt;&gt;"",TPL!U427&lt;&gt;""),1,0)+IF(AND(TPL!G427&lt;&gt;"",TPL!V427&lt;&gt;""),1,0)+IF(AND(TPL!H427&lt;&gt;"",TPL!W427&lt;&gt;""),1,0)+IF(AND(TPL!I427&lt;&gt;"",TPL!X427&lt;&gt;""),1,0)+IF(AND(TPL!J427&lt;&gt;"",TPL!Y427&lt;&gt;""),1,0)+IF(AND(TPL!K427&lt;&gt;"",TPL!Z427&lt;&gt;""),1,0)+IF(AND(TPL!L427&lt;&gt;"",TPL!AA427&lt;&gt;""),1,0)+IF(AND(TPL!M427&lt;&gt;"",TPL!AB427&lt;&gt;""),1,0)+IF(AND(TPL!N427&lt;&gt;"",TPL!AC427&lt;&gt;""),1,0)+IF(AND(TPL!O427&lt;&gt;"",TPL!AD427&lt;&gt;""),1,0)+IF(AND(TPL!P427&lt;&gt;"",TPL!AE427&lt;&gt;""),1,0)+IF(AND(TPL!Q427&lt;&gt;"",TPL!AF427&lt;&gt;""),1,0)</f>
        <v>0</v>
      </c>
      <c r="H427" s="65">
        <f>COUNTA(TPL!F427:Q427)+COUNTA(TPL!U427:AF427)</f>
        <v>0</v>
      </c>
      <c r="I427" s="51" t="str">
        <f t="shared" si="21"/>
        <v>OK</v>
      </c>
    </row>
    <row r="428" spans="7:9" x14ac:dyDescent="0.25">
      <c r="G428" s="49">
        <f>IF(AND(TPL!F428&lt;&gt;"",TPL!U428&lt;&gt;""),1,0)+IF(AND(TPL!G428&lt;&gt;"",TPL!V428&lt;&gt;""),1,0)+IF(AND(TPL!H428&lt;&gt;"",TPL!W428&lt;&gt;""),1,0)+IF(AND(TPL!I428&lt;&gt;"",TPL!X428&lt;&gt;""),1,0)+IF(AND(TPL!J428&lt;&gt;"",TPL!Y428&lt;&gt;""),1,0)+IF(AND(TPL!K428&lt;&gt;"",TPL!Z428&lt;&gt;""),1,0)+IF(AND(TPL!L428&lt;&gt;"",TPL!AA428&lt;&gt;""),1,0)+IF(AND(TPL!M428&lt;&gt;"",TPL!AB428&lt;&gt;""),1,0)+IF(AND(TPL!N428&lt;&gt;"",TPL!AC428&lt;&gt;""),1,0)+IF(AND(TPL!O428&lt;&gt;"",TPL!AD428&lt;&gt;""),1,0)+IF(AND(TPL!P428&lt;&gt;"",TPL!AE428&lt;&gt;""),1,0)+IF(AND(TPL!Q428&lt;&gt;"",TPL!AF428&lt;&gt;""),1,0)</f>
        <v>0</v>
      </c>
      <c r="H428" s="65">
        <f>COUNTA(TPL!F428:Q428)+COUNTA(TPL!U428:AF428)</f>
        <v>0</v>
      </c>
      <c r="I428" s="51" t="str">
        <f t="shared" si="21"/>
        <v>OK</v>
      </c>
    </row>
    <row r="429" spans="7:9" x14ac:dyDescent="0.25">
      <c r="G429" s="49">
        <f>IF(AND(TPL!F429&lt;&gt;"",TPL!U429&lt;&gt;""),1,0)+IF(AND(TPL!G429&lt;&gt;"",TPL!V429&lt;&gt;""),1,0)+IF(AND(TPL!H429&lt;&gt;"",TPL!W429&lt;&gt;""),1,0)+IF(AND(TPL!I429&lt;&gt;"",TPL!X429&lt;&gt;""),1,0)+IF(AND(TPL!J429&lt;&gt;"",TPL!Y429&lt;&gt;""),1,0)+IF(AND(TPL!K429&lt;&gt;"",TPL!Z429&lt;&gt;""),1,0)+IF(AND(TPL!L429&lt;&gt;"",TPL!AA429&lt;&gt;""),1,0)+IF(AND(TPL!M429&lt;&gt;"",TPL!AB429&lt;&gt;""),1,0)+IF(AND(TPL!N429&lt;&gt;"",TPL!AC429&lt;&gt;""),1,0)+IF(AND(TPL!O429&lt;&gt;"",TPL!AD429&lt;&gt;""),1,0)+IF(AND(TPL!P429&lt;&gt;"",TPL!AE429&lt;&gt;""),1,0)+IF(AND(TPL!Q429&lt;&gt;"",TPL!AF429&lt;&gt;""),1,0)</f>
        <v>0</v>
      </c>
      <c r="H429" s="65">
        <f>COUNTA(TPL!F429:Q429)+COUNTA(TPL!U429:AF429)</f>
        <v>0</v>
      </c>
      <c r="I429" s="51" t="str">
        <f t="shared" si="21"/>
        <v>OK</v>
      </c>
    </row>
    <row r="430" spans="7:9" x14ac:dyDescent="0.25">
      <c r="G430" s="49">
        <f>IF(AND(TPL!F430&lt;&gt;"",TPL!U430&lt;&gt;""),1,0)+IF(AND(TPL!G430&lt;&gt;"",TPL!V430&lt;&gt;""),1,0)+IF(AND(TPL!H430&lt;&gt;"",TPL!W430&lt;&gt;""),1,0)+IF(AND(TPL!I430&lt;&gt;"",TPL!X430&lt;&gt;""),1,0)+IF(AND(TPL!J430&lt;&gt;"",TPL!Y430&lt;&gt;""),1,0)+IF(AND(TPL!K430&lt;&gt;"",TPL!Z430&lt;&gt;""),1,0)+IF(AND(TPL!L430&lt;&gt;"",TPL!AA430&lt;&gt;""),1,0)+IF(AND(TPL!M430&lt;&gt;"",TPL!AB430&lt;&gt;""),1,0)+IF(AND(TPL!N430&lt;&gt;"",TPL!AC430&lt;&gt;""),1,0)+IF(AND(TPL!O430&lt;&gt;"",TPL!AD430&lt;&gt;""),1,0)+IF(AND(TPL!P430&lt;&gt;"",TPL!AE430&lt;&gt;""),1,0)+IF(AND(TPL!Q430&lt;&gt;"",TPL!AF430&lt;&gt;""),1,0)</f>
        <v>0</v>
      </c>
      <c r="H430" s="65">
        <f>COUNTA(TPL!F430:Q430)+COUNTA(TPL!U430:AF430)</f>
        <v>0</v>
      </c>
      <c r="I430" s="51" t="str">
        <f t="shared" si="21"/>
        <v>OK</v>
      </c>
    </row>
    <row r="431" spans="7:9" x14ac:dyDescent="0.25">
      <c r="G431" s="49">
        <f>IF(AND(TPL!F431&lt;&gt;"",TPL!U431&lt;&gt;""),1,0)+IF(AND(TPL!G431&lt;&gt;"",TPL!V431&lt;&gt;""),1,0)+IF(AND(TPL!H431&lt;&gt;"",TPL!W431&lt;&gt;""),1,0)+IF(AND(TPL!I431&lt;&gt;"",TPL!X431&lt;&gt;""),1,0)+IF(AND(TPL!J431&lt;&gt;"",TPL!Y431&lt;&gt;""),1,0)+IF(AND(TPL!K431&lt;&gt;"",TPL!Z431&lt;&gt;""),1,0)+IF(AND(TPL!L431&lt;&gt;"",TPL!AA431&lt;&gt;""),1,0)+IF(AND(TPL!M431&lt;&gt;"",TPL!AB431&lt;&gt;""),1,0)+IF(AND(TPL!N431&lt;&gt;"",TPL!AC431&lt;&gt;""),1,0)+IF(AND(TPL!O431&lt;&gt;"",TPL!AD431&lt;&gt;""),1,0)+IF(AND(TPL!P431&lt;&gt;"",TPL!AE431&lt;&gt;""),1,0)+IF(AND(TPL!Q431&lt;&gt;"",TPL!AF431&lt;&gt;""),1,0)</f>
        <v>0</v>
      </c>
      <c r="H431" s="65">
        <f>COUNTA(TPL!F431:Q431)+COUNTA(TPL!U431:AF431)</f>
        <v>0</v>
      </c>
      <c r="I431" s="51" t="str">
        <f t="shared" si="21"/>
        <v>OK</v>
      </c>
    </row>
    <row r="432" spans="7:9" x14ac:dyDescent="0.25">
      <c r="G432" s="49">
        <f>IF(AND(TPL!F432&lt;&gt;"",TPL!U432&lt;&gt;""),1,0)+IF(AND(TPL!G432&lt;&gt;"",TPL!V432&lt;&gt;""),1,0)+IF(AND(TPL!H432&lt;&gt;"",TPL!W432&lt;&gt;""),1,0)+IF(AND(TPL!I432&lt;&gt;"",TPL!X432&lt;&gt;""),1,0)+IF(AND(TPL!J432&lt;&gt;"",TPL!Y432&lt;&gt;""),1,0)+IF(AND(TPL!K432&lt;&gt;"",TPL!Z432&lt;&gt;""),1,0)+IF(AND(TPL!L432&lt;&gt;"",TPL!AA432&lt;&gt;""),1,0)+IF(AND(TPL!M432&lt;&gt;"",TPL!AB432&lt;&gt;""),1,0)+IF(AND(TPL!N432&lt;&gt;"",TPL!AC432&lt;&gt;""),1,0)+IF(AND(TPL!O432&lt;&gt;"",TPL!AD432&lt;&gt;""),1,0)+IF(AND(TPL!P432&lt;&gt;"",TPL!AE432&lt;&gt;""),1,0)+IF(AND(TPL!Q432&lt;&gt;"",TPL!AF432&lt;&gt;""),1,0)</f>
        <v>0</v>
      </c>
      <c r="H432" s="65">
        <f>COUNTA(TPL!F432:Q432)+COUNTA(TPL!U432:AF432)</f>
        <v>0</v>
      </c>
      <c r="I432" s="51" t="str">
        <f t="shared" si="21"/>
        <v>OK</v>
      </c>
    </row>
    <row r="433" spans="7:9" x14ac:dyDescent="0.25">
      <c r="G433" s="49">
        <f>IF(AND(TPL!F433&lt;&gt;"",TPL!U433&lt;&gt;""),1,0)+IF(AND(TPL!G433&lt;&gt;"",TPL!V433&lt;&gt;""),1,0)+IF(AND(TPL!H433&lt;&gt;"",TPL!W433&lt;&gt;""),1,0)+IF(AND(TPL!I433&lt;&gt;"",TPL!X433&lt;&gt;""),1,0)+IF(AND(TPL!J433&lt;&gt;"",TPL!Y433&lt;&gt;""),1,0)+IF(AND(TPL!K433&lt;&gt;"",TPL!Z433&lt;&gt;""),1,0)+IF(AND(TPL!L433&lt;&gt;"",TPL!AA433&lt;&gt;""),1,0)+IF(AND(TPL!M433&lt;&gt;"",TPL!AB433&lt;&gt;""),1,0)+IF(AND(TPL!N433&lt;&gt;"",TPL!AC433&lt;&gt;""),1,0)+IF(AND(TPL!O433&lt;&gt;"",TPL!AD433&lt;&gt;""),1,0)+IF(AND(TPL!P433&lt;&gt;"",TPL!AE433&lt;&gt;""),1,0)+IF(AND(TPL!Q433&lt;&gt;"",TPL!AF433&lt;&gt;""),1,0)</f>
        <v>0</v>
      </c>
      <c r="H433" s="65">
        <f>COUNTA(TPL!F433:Q433)+COUNTA(TPL!U433:AF433)</f>
        <v>0</v>
      </c>
      <c r="I433" s="51" t="str">
        <f t="shared" si="21"/>
        <v>OK</v>
      </c>
    </row>
    <row r="434" spans="7:9" x14ac:dyDescent="0.25">
      <c r="G434" s="49">
        <f>IF(AND(TPL!F434&lt;&gt;"",TPL!U434&lt;&gt;""),1,0)+IF(AND(TPL!G434&lt;&gt;"",TPL!V434&lt;&gt;""),1,0)+IF(AND(TPL!H434&lt;&gt;"",TPL!W434&lt;&gt;""),1,0)+IF(AND(TPL!I434&lt;&gt;"",TPL!X434&lt;&gt;""),1,0)+IF(AND(TPL!J434&lt;&gt;"",TPL!Y434&lt;&gt;""),1,0)+IF(AND(TPL!K434&lt;&gt;"",TPL!Z434&lt;&gt;""),1,0)+IF(AND(TPL!L434&lt;&gt;"",TPL!AA434&lt;&gt;""),1,0)+IF(AND(TPL!M434&lt;&gt;"",TPL!AB434&lt;&gt;""),1,0)+IF(AND(TPL!N434&lt;&gt;"",TPL!AC434&lt;&gt;""),1,0)+IF(AND(TPL!O434&lt;&gt;"",TPL!AD434&lt;&gt;""),1,0)+IF(AND(TPL!P434&lt;&gt;"",TPL!AE434&lt;&gt;""),1,0)+IF(AND(TPL!Q434&lt;&gt;"",TPL!AF434&lt;&gt;""),1,0)</f>
        <v>0</v>
      </c>
      <c r="H434" s="65">
        <f>COUNTA(TPL!F434:Q434)+COUNTA(TPL!U434:AF434)</f>
        <v>0</v>
      </c>
      <c r="I434" s="51" t="str">
        <f t="shared" si="21"/>
        <v>OK</v>
      </c>
    </row>
    <row r="435" spans="7:9" x14ac:dyDescent="0.25">
      <c r="G435" s="49">
        <f>IF(AND(TPL!F435&lt;&gt;"",TPL!U435&lt;&gt;""),1,0)+IF(AND(TPL!G435&lt;&gt;"",TPL!V435&lt;&gt;""),1,0)+IF(AND(TPL!H435&lt;&gt;"",TPL!W435&lt;&gt;""),1,0)+IF(AND(TPL!I435&lt;&gt;"",TPL!X435&lt;&gt;""),1,0)+IF(AND(TPL!J435&lt;&gt;"",TPL!Y435&lt;&gt;""),1,0)+IF(AND(TPL!K435&lt;&gt;"",TPL!Z435&lt;&gt;""),1,0)+IF(AND(TPL!L435&lt;&gt;"",TPL!AA435&lt;&gt;""),1,0)+IF(AND(TPL!M435&lt;&gt;"",TPL!AB435&lt;&gt;""),1,0)+IF(AND(TPL!N435&lt;&gt;"",TPL!AC435&lt;&gt;""),1,0)+IF(AND(TPL!O435&lt;&gt;"",TPL!AD435&lt;&gt;""),1,0)+IF(AND(TPL!P435&lt;&gt;"",TPL!AE435&lt;&gt;""),1,0)+IF(AND(TPL!Q435&lt;&gt;"",TPL!AF435&lt;&gt;""),1,0)</f>
        <v>0</v>
      </c>
      <c r="H435" s="65">
        <f>COUNTA(TPL!F435:Q435)+COUNTA(TPL!U435:AF435)</f>
        <v>0</v>
      </c>
      <c r="I435" s="51" t="str">
        <f t="shared" si="21"/>
        <v>OK</v>
      </c>
    </row>
    <row r="436" spans="7:9" x14ac:dyDescent="0.25">
      <c r="G436" s="49">
        <f>IF(AND(TPL!F436&lt;&gt;"",TPL!U436&lt;&gt;""),1,0)+IF(AND(TPL!G436&lt;&gt;"",TPL!V436&lt;&gt;""),1,0)+IF(AND(TPL!H436&lt;&gt;"",TPL!W436&lt;&gt;""),1,0)+IF(AND(TPL!I436&lt;&gt;"",TPL!X436&lt;&gt;""),1,0)+IF(AND(TPL!J436&lt;&gt;"",TPL!Y436&lt;&gt;""),1,0)+IF(AND(TPL!K436&lt;&gt;"",TPL!Z436&lt;&gt;""),1,0)+IF(AND(TPL!L436&lt;&gt;"",TPL!AA436&lt;&gt;""),1,0)+IF(AND(TPL!M436&lt;&gt;"",TPL!AB436&lt;&gt;""),1,0)+IF(AND(TPL!N436&lt;&gt;"",TPL!AC436&lt;&gt;""),1,0)+IF(AND(TPL!O436&lt;&gt;"",TPL!AD436&lt;&gt;""),1,0)+IF(AND(TPL!P436&lt;&gt;"",TPL!AE436&lt;&gt;""),1,0)+IF(AND(TPL!Q436&lt;&gt;"",TPL!AF436&lt;&gt;""),1,0)</f>
        <v>0</v>
      </c>
      <c r="H436" s="65">
        <f>COUNTA(TPL!F436:Q436)+COUNTA(TPL!U436:AF436)</f>
        <v>0</v>
      </c>
      <c r="I436" s="51" t="str">
        <f t="shared" si="21"/>
        <v>OK</v>
      </c>
    </row>
    <row r="437" spans="7:9" x14ac:dyDescent="0.25">
      <c r="G437" s="49">
        <f>IF(AND(TPL!F437&lt;&gt;"",TPL!U437&lt;&gt;""),1,0)+IF(AND(TPL!G437&lt;&gt;"",TPL!V437&lt;&gt;""),1,0)+IF(AND(TPL!H437&lt;&gt;"",TPL!W437&lt;&gt;""),1,0)+IF(AND(TPL!I437&lt;&gt;"",TPL!X437&lt;&gt;""),1,0)+IF(AND(TPL!J437&lt;&gt;"",TPL!Y437&lt;&gt;""),1,0)+IF(AND(TPL!K437&lt;&gt;"",TPL!Z437&lt;&gt;""),1,0)+IF(AND(TPL!L437&lt;&gt;"",TPL!AA437&lt;&gt;""),1,0)+IF(AND(TPL!M437&lt;&gt;"",TPL!AB437&lt;&gt;""),1,0)+IF(AND(TPL!N437&lt;&gt;"",TPL!AC437&lt;&gt;""),1,0)+IF(AND(TPL!O437&lt;&gt;"",TPL!AD437&lt;&gt;""),1,0)+IF(AND(TPL!P437&lt;&gt;"",TPL!AE437&lt;&gt;""),1,0)+IF(AND(TPL!Q437&lt;&gt;"",TPL!AF437&lt;&gt;""),1,0)</f>
        <v>0</v>
      </c>
      <c r="H437" s="65">
        <f>COUNTA(TPL!F437:Q437)+COUNTA(TPL!U437:AF437)</f>
        <v>0</v>
      </c>
      <c r="I437" s="51" t="str">
        <f t="shared" si="21"/>
        <v>OK</v>
      </c>
    </row>
    <row r="438" spans="7:9" x14ac:dyDescent="0.25">
      <c r="G438" s="49">
        <f>IF(AND(TPL!F438&lt;&gt;"",TPL!U438&lt;&gt;""),1,0)+IF(AND(TPL!G438&lt;&gt;"",TPL!V438&lt;&gt;""),1,0)+IF(AND(TPL!H438&lt;&gt;"",TPL!W438&lt;&gt;""),1,0)+IF(AND(TPL!I438&lt;&gt;"",TPL!X438&lt;&gt;""),1,0)+IF(AND(TPL!J438&lt;&gt;"",TPL!Y438&lt;&gt;""),1,0)+IF(AND(TPL!K438&lt;&gt;"",TPL!Z438&lt;&gt;""),1,0)+IF(AND(TPL!L438&lt;&gt;"",TPL!AA438&lt;&gt;""),1,0)+IF(AND(TPL!M438&lt;&gt;"",TPL!AB438&lt;&gt;""),1,0)+IF(AND(TPL!N438&lt;&gt;"",TPL!AC438&lt;&gt;""),1,0)+IF(AND(TPL!O438&lt;&gt;"",TPL!AD438&lt;&gt;""),1,0)+IF(AND(TPL!P438&lt;&gt;"",TPL!AE438&lt;&gt;""),1,0)+IF(AND(TPL!Q438&lt;&gt;"",TPL!AF438&lt;&gt;""),1,0)</f>
        <v>0</v>
      </c>
      <c r="H438" s="65">
        <f>COUNTA(TPL!F438:Q438)+COUNTA(TPL!U438:AF438)</f>
        <v>0</v>
      </c>
      <c r="I438" s="51" t="str">
        <f t="shared" si="21"/>
        <v>OK</v>
      </c>
    </row>
    <row r="439" spans="7:9" x14ac:dyDescent="0.25">
      <c r="G439" s="49">
        <f>IF(AND(TPL!F439&lt;&gt;"",TPL!U439&lt;&gt;""),1,0)+IF(AND(TPL!G439&lt;&gt;"",TPL!V439&lt;&gt;""),1,0)+IF(AND(TPL!H439&lt;&gt;"",TPL!W439&lt;&gt;""),1,0)+IF(AND(TPL!I439&lt;&gt;"",TPL!X439&lt;&gt;""),1,0)+IF(AND(TPL!J439&lt;&gt;"",TPL!Y439&lt;&gt;""),1,0)+IF(AND(TPL!K439&lt;&gt;"",TPL!Z439&lt;&gt;""),1,0)+IF(AND(TPL!L439&lt;&gt;"",TPL!AA439&lt;&gt;""),1,0)+IF(AND(TPL!M439&lt;&gt;"",TPL!AB439&lt;&gt;""),1,0)+IF(AND(TPL!N439&lt;&gt;"",TPL!AC439&lt;&gt;""),1,0)+IF(AND(TPL!O439&lt;&gt;"",TPL!AD439&lt;&gt;""),1,0)+IF(AND(TPL!P439&lt;&gt;"",TPL!AE439&lt;&gt;""),1,0)+IF(AND(TPL!Q439&lt;&gt;"",TPL!AF439&lt;&gt;""),1,0)</f>
        <v>0</v>
      </c>
      <c r="H439" s="65">
        <f>COUNTA(TPL!F439:Q439)+COUNTA(TPL!U439:AF439)</f>
        <v>0</v>
      </c>
      <c r="I439" s="51" t="str">
        <f t="shared" si="21"/>
        <v>OK</v>
      </c>
    </row>
    <row r="440" spans="7:9" x14ac:dyDescent="0.25">
      <c r="G440" s="49">
        <f>IF(AND(TPL!F440&lt;&gt;"",TPL!U440&lt;&gt;""),1,0)+IF(AND(TPL!G440&lt;&gt;"",TPL!V440&lt;&gt;""),1,0)+IF(AND(TPL!H440&lt;&gt;"",TPL!W440&lt;&gt;""),1,0)+IF(AND(TPL!I440&lt;&gt;"",TPL!X440&lt;&gt;""),1,0)+IF(AND(TPL!J440&lt;&gt;"",TPL!Y440&lt;&gt;""),1,0)+IF(AND(TPL!K440&lt;&gt;"",TPL!Z440&lt;&gt;""),1,0)+IF(AND(TPL!L440&lt;&gt;"",TPL!AA440&lt;&gt;""),1,0)+IF(AND(TPL!M440&lt;&gt;"",TPL!AB440&lt;&gt;""),1,0)+IF(AND(TPL!N440&lt;&gt;"",TPL!AC440&lt;&gt;""),1,0)+IF(AND(TPL!O440&lt;&gt;"",TPL!AD440&lt;&gt;""),1,0)+IF(AND(TPL!P440&lt;&gt;"",TPL!AE440&lt;&gt;""),1,0)+IF(AND(TPL!Q440&lt;&gt;"",TPL!AF440&lt;&gt;""),1,0)</f>
        <v>0</v>
      </c>
      <c r="H440" s="65">
        <f>COUNTA(TPL!F440:Q440)+COUNTA(TPL!U440:AF440)</f>
        <v>0</v>
      </c>
      <c r="I440" s="51" t="str">
        <f t="shared" si="21"/>
        <v>OK</v>
      </c>
    </row>
    <row r="441" spans="7:9" x14ac:dyDescent="0.25">
      <c r="G441" s="49">
        <f>IF(AND(TPL!F441&lt;&gt;"",TPL!U441&lt;&gt;""),1,0)+IF(AND(TPL!G441&lt;&gt;"",TPL!V441&lt;&gt;""),1,0)+IF(AND(TPL!H441&lt;&gt;"",TPL!W441&lt;&gt;""),1,0)+IF(AND(TPL!I441&lt;&gt;"",TPL!X441&lt;&gt;""),1,0)+IF(AND(TPL!J441&lt;&gt;"",TPL!Y441&lt;&gt;""),1,0)+IF(AND(TPL!K441&lt;&gt;"",TPL!Z441&lt;&gt;""),1,0)+IF(AND(TPL!L441&lt;&gt;"",TPL!AA441&lt;&gt;""),1,0)+IF(AND(TPL!M441&lt;&gt;"",TPL!AB441&lt;&gt;""),1,0)+IF(AND(TPL!N441&lt;&gt;"",TPL!AC441&lt;&gt;""),1,0)+IF(AND(TPL!O441&lt;&gt;"",TPL!AD441&lt;&gt;""),1,0)+IF(AND(TPL!P441&lt;&gt;"",TPL!AE441&lt;&gt;""),1,0)+IF(AND(TPL!Q441&lt;&gt;"",TPL!AF441&lt;&gt;""),1,0)</f>
        <v>0</v>
      </c>
      <c r="H441" s="65">
        <f>COUNTA(TPL!F441:Q441)+COUNTA(TPL!U441:AF441)</f>
        <v>0</v>
      </c>
      <c r="I441" s="51" t="str">
        <f t="shared" si="21"/>
        <v>OK</v>
      </c>
    </row>
    <row r="442" spans="7:9" x14ac:dyDescent="0.25">
      <c r="G442" s="49">
        <f>IF(AND(TPL!F442&lt;&gt;"",TPL!U442&lt;&gt;""),1,0)+IF(AND(TPL!G442&lt;&gt;"",TPL!V442&lt;&gt;""),1,0)+IF(AND(TPL!H442&lt;&gt;"",TPL!W442&lt;&gt;""),1,0)+IF(AND(TPL!I442&lt;&gt;"",TPL!X442&lt;&gt;""),1,0)+IF(AND(TPL!J442&lt;&gt;"",TPL!Y442&lt;&gt;""),1,0)+IF(AND(TPL!K442&lt;&gt;"",TPL!Z442&lt;&gt;""),1,0)+IF(AND(TPL!L442&lt;&gt;"",TPL!AA442&lt;&gt;""),1,0)+IF(AND(TPL!M442&lt;&gt;"",TPL!AB442&lt;&gt;""),1,0)+IF(AND(TPL!N442&lt;&gt;"",TPL!AC442&lt;&gt;""),1,0)+IF(AND(TPL!O442&lt;&gt;"",TPL!AD442&lt;&gt;""),1,0)+IF(AND(TPL!P442&lt;&gt;"",TPL!AE442&lt;&gt;""),1,0)+IF(AND(TPL!Q442&lt;&gt;"",TPL!AF442&lt;&gt;""),1,0)</f>
        <v>0</v>
      </c>
      <c r="H442" s="65">
        <f>COUNTA(TPL!F442:Q442)+COUNTA(TPL!U442:AF442)</f>
        <v>0</v>
      </c>
      <c r="I442" s="51" t="str">
        <f t="shared" si="21"/>
        <v>OK</v>
      </c>
    </row>
    <row r="443" spans="7:9" x14ac:dyDescent="0.25">
      <c r="G443" s="49">
        <f>IF(AND(TPL!F443&lt;&gt;"",TPL!U443&lt;&gt;""),1,0)+IF(AND(TPL!G443&lt;&gt;"",TPL!V443&lt;&gt;""),1,0)+IF(AND(TPL!H443&lt;&gt;"",TPL!W443&lt;&gt;""),1,0)+IF(AND(TPL!I443&lt;&gt;"",TPL!X443&lt;&gt;""),1,0)+IF(AND(TPL!J443&lt;&gt;"",TPL!Y443&lt;&gt;""),1,0)+IF(AND(TPL!K443&lt;&gt;"",TPL!Z443&lt;&gt;""),1,0)+IF(AND(TPL!L443&lt;&gt;"",TPL!AA443&lt;&gt;""),1,0)+IF(AND(TPL!M443&lt;&gt;"",TPL!AB443&lt;&gt;""),1,0)+IF(AND(TPL!N443&lt;&gt;"",TPL!AC443&lt;&gt;""),1,0)+IF(AND(TPL!O443&lt;&gt;"",TPL!AD443&lt;&gt;""),1,0)+IF(AND(TPL!P443&lt;&gt;"",TPL!AE443&lt;&gt;""),1,0)+IF(AND(TPL!Q443&lt;&gt;"",TPL!AF443&lt;&gt;""),1,0)</f>
        <v>0</v>
      </c>
      <c r="H443" s="65">
        <f>COUNTA(TPL!F443:Q443)+COUNTA(TPL!U443:AF443)</f>
        <v>0</v>
      </c>
      <c r="I443" s="51" t="str">
        <f t="shared" si="21"/>
        <v>OK</v>
      </c>
    </row>
    <row r="444" spans="7:9" x14ac:dyDescent="0.25">
      <c r="G444" s="49">
        <f>IF(AND(TPL!F444&lt;&gt;"",TPL!U444&lt;&gt;""),1,0)+IF(AND(TPL!G444&lt;&gt;"",TPL!V444&lt;&gt;""),1,0)+IF(AND(TPL!H444&lt;&gt;"",TPL!W444&lt;&gt;""),1,0)+IF(AND(TPL!I444&lt;&gt;"",TPL!X444&lt;&gt;""),1,0)+IF(AND(TPL!J444&lt;&gt;"",TPL!Y444&lt;&gt;""),1,0)+IF(AND(TPL!K444&lt;&gt;"",TPL!Z444&lt;&gt;""),1,0)+IF(AND(TPL!L444&lt;&gt;"",TPL!AA444&lt;&gt;""),1,0)+IF(AND(TPL!M444&lt;&gt;"",TPL!AB444&lt;&gt;""),1,0)+IF(AND(TPL!N444&lt;&gt;"",TPL!AC444&lt;&gt;""),1,0)+IF(AND(TPL!O444&lt;&gt;"",TPL!AD444&lt;&gt;""),1,0)+IF(AND(TPL!P444&lt;&gt;"",TPL!AE444&lt;&gt;""),1,0)+IF(AND(TPL!Q444&lt;&gt;"",TPL!AF444&lt;&gt;""),1,0)</f>
        <v>0</v>
      </c>
      <c r="H444" s="65">
        <f>COUNTA(TPL!F444:Q444)+COUNTA(TPL!U444:AF444)</f>
        <v>0</v>
      </c>
      <c r="I444" s="51" t="str">
        <f t="shared" si="21"/>
        <v>OK</v>
      </c>
    </row>
    <row r="445" spans="7:9" x14ac:dyDescent="0.25">
      <c r="G445" s="49">
        <f>IF(AND(TPL!F445&lt;&gt;"",TPL!U445&lt;&gt;""),1,0)+IF(AND(TPL!G445&lt;&gt;"",TPL!V445&lt;&gt;""),1,0)+IF(AND(TPL!H445&lt;&gt;"",TPL!W445&lt;&gt;""),1,0)+IF(AND(TPL!I445&lt;&gt;"",TPL!X445&lt;&gt;""),1,0)+IF(AND(TPL!J445&lt;&gt;"",TPL!Y445&lt;&gt;""),1,0)+IF(AND(TPL!K445&lt;&gt;"",TPL!Z445&lt;&gt;""),1,0)+IF(AND(TPL!L445&lt;&gt;"",TPL!AA445&lt;&gt;""),1,0)+IF(AND(TPL!M445&lt;&gt;"",TPL!AB445&lt;&gt;""),1,0)+IF(AND(TPL!N445&lt;&gt;"",TPL!AC445&lt;&gt;""),1,0)+IF(AND(TPL!O445&lt;&gt;"",TPL!AD445&lt;&gt;""),1,0)+IF(AND(TPL!P445&lt;&gt;"",TPL!AE445&lt;&gt;""),1,0)+IF(AND(TPL!Q445&lt;&gt;"",TPL!AF445&lt;&gt;""),1,0)</f>
        <v>0</v>
      </c>
      <c r="H445" s="65">
        <f>COUNTA(TPL!F445:Q445)+COUNTA(TPL!U445:AF445)</f>
        <v>0</v>
      </c>
      <c r="I445" s="51" t="str">
        <f t="shared" si="21"/>
        <v>OK</v>
      </c>
    </row>
    <row r="446" spans="7:9" x14ac:dyDescent="0.25">
      <c r="G446" s="49">
        <f>IF(AND(TPL!F446&lt;&gt;"",TPL!U446&lt;&gt;""),1,0)+IF(AND(TPL!G446&lt;&gt;"",TPL!V446&lt;&gt;""),1,0)+IF(AND(TPL!H446&lt;&gt;"",TPL!W446&lt;&gt;""),1,0)+IF(AND(TPL!I446&lt;&gt;"",TPL!X446&lt;&gt;""),1,0)+IF(AND(TPL!J446&lt;&gt;"",TPL!Y446&lt;&gt;""),1,0)+IF(AND(TPL!K446&lt;&gt;"",TPL!Z446&lt;&gt;""),1,0)+IF(AND(TPL!L446&lt;&gt;"",TPL!AA446&lt;&gt;""),1,0)+IF(AND(TPL!M446&lt;&gt;"",TPL!AB446&lt;&gt;""),1,0)+IF(AND(TPL!N446&lt;&gt;"",TPL!AC446&lt;&gt;""),1,0)+IF(AND(TPL!O446&lt;&gt;"",TPL!AD446&lt;&gt;""),1,0)+IF(AND(TPL!P446&lt;&gt;"",TPL!AE446&lt;&gt;""),1,0)+IF(AND(TPL!Q446&lt;&gt;"",TPL!AF446&lt;&gt;""),1,0)</f>
        <v>0</v>
      </c>
      <c r="H446" s="65">
        <f>COUNTA(TPL!F446:Q446)+COUNTA(TPL!U446:AF446)</f>
        <v>0</v>
      </c>
      <c r="I446" s="51" t="str">
        <f t="shared" si="21"/>
        <v>OK</v>
      </c>
    </row>
    <row r="447" spans="7:9" x14ac:dyDescent="0.25">
      <c r="G447" s="49">
        <f>IF(AND(TPL!F447&lt;&gt;"",TPL!U447&lt;&gt;""),1,0)+IF(AND(TPL!G447&lt;&gt;"",TPL!V447&lt;&gt;""),1,0)+IF(AND(TPL!H447&lt;&gt;"",TPL!W447&lt;&gt;""),1,0)+IF(AND(TPL!I447&lt;&gt;"",TPL!X447&lt;&gt;""),1,0)+IF(AND(TPL!J447&lt;&gt;"",TPL!Y447&lt;&gt;""),1,0)+IF(AND(TPL!K447&lt;&gt;"",TPL!Z447&lt;&gt;""),1,0)+IF(AND(TPL!L447&lt;&gt;"",TPL!AA447&lt;&gt;""),1,0)+IF(AND(TPL!M447&lt;&gt;"",TPL!AB447&lt;&gt;""),1,0)+IF(AND(TPL!N447&lt;&gt;"",TPL!AC447&lt;&gt;""),1,0)+IF(AND(TPL!O447&lt;&gt;"",TPL!AD447&lt;&gt;""),1,0)+IF(AND(TPL!P447&lt;&gt;"",TPL!AE447&lt;&gt;""),1,0)+IF(AND(TPL!Q447&lt;&gt;"",TPL!AF447&lt;&gt;""),1,0)</f>
        <v>0</v>
      </c>
      <c r="H447" s="65">
        <f>COUNTA(TPL!F447:Q447)+COUNTA(TPL!U447:AF447)</f>
        <v>0</v>
      </c>
      <c r="I447" s="51" t="str">
        <f t="shared" si="21"/>
        <v>OK</v>
      </c>
    </row>
  </sheetData>
  <sheetProtection algorithmName="SHA-512" hashValue="MiWIPbs+TU1IcK0wVqRcNBFRBj+JHEeAFvLkld7bmGj1U8lVIa/rOjnb98aExUkG8K24Rn9qjpBG839vxBDOdA==" saltValue="6Mn0AM5wLwtjHOVWRfvvj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PublishingDate xmlns="78599ca3-d873-4012-a167-3a5f11524213">2019-12-16T20:00:00+00:00</DocumentPublishingDate>
    <TaxCatchAll xmlns="5b0fa17c-cafa-4e04-9220-2c0ac9c5e0a9">
      <Value>20</Value>
      <Value>93</Value>
    </TaxCatchAll>
    <nec80bf608bf4ac3831a599bd9882fc6 xmlns="78599ca3-d873-4012-a167-3a5f115242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2019</TermName>
          <TermId xmlns="http://schemas.microsoft.com/office/infopath/2007/PartnerControls">d5eac895-12f4-44e3-ba3e-de40ff2784bc</TermId>
        </TermInfo>
      </Terms>
    </nec80bf608bf4ac3831a599bd9882fc6>
    <jf3a5f3129434a8c96014ab1c4507930 xmlns="78599ca3-d873-4012-a167-3a5f11524213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Reporting Forms-eForms</TermName>
          <TermId xmlns="http://schemas.microsoft.com/office/infopath/2007/PartnerControls">434d6a33-da76-406f-b6eb-72a24d445c46</TermId>
        </TermInfo>
      </Terms>
    </jf3a5f3129434a8c96014ab1c4507930>
    <NewDisplayDate xmlns="4b955d21-e809-478b-b73f-6165e9b0da6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C79E8844BA6A44BE995FE442F5B7CF" ma:contentTypeVersion="12" ma:contentTypeDescription="Create a new document." ma:contentTypeScope="" ma:versionID="e135ced17f83147141b4363d246c38eb">
  <xsd:schema xmlns:xsd="http://www.w3.org/2001/XMLSchema" xmlns:xs="http://www.w3.org/2001/XMLSchema" xmlns:p="http://schemas.microsoft.com/office/2006/metadata/properties" xmlns:ns2="78599ca3-d873-4012-a167-3a5f11524213" xmlns:ns3="5b0fa17c-cafa-4e04-9220-2c0ac9c5e0a9" xmlns:ns4="4b955d21-e809-478b-b73f-6165e9b0da6d" targetNamespace="http://schemas.microsoft.com/office/2006/metadata/properties" ma:root="true" ma:fieldsID="f14046198d143917126a56c638eda55e" ns2:_="" ns3:_="" ns4:_="">
    <xsd:import namespace="78599ca3-d873-4012-a167-3a5f11524213"/>
    <xsd:import namespace="5b0fa17c-cafa-4e04-9220-2c0ac9c5e0a9"/>
    <xsd:import namespace="4b955d21-e809-478b-b73f-6165e9b0da6d"/>
    <xsd:element name="properties">
      <xsd:complexType>
        <xsd:sequence>
          <xsd:element name="documentManagement">
            <xsd:complexType>
              <xsd:all>
                <xsd:element ref="ns2:DocumentPublishingDate" minOccurs="0"/>
                <xsd:element ref="ns2:nec80bf608bf4ac3831a599bd9882fc6" minOccurs="0"/>
                <xsd:element ref="ns3:TaxCatchAll" minOccurs="0"/>
                <xsd:element ref="ns2:jf3a5f3129434a8c96014ab1c4507930" minOccurs="0"/>
                <xsd:element ref="ns4:NewDisplay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99ca3-d873-4012-a167-3a5f11524213" elementFormDefault="qualified">
    <xsd:import namespace="http://schemas.microsoft.com/office/2006/documentManagement/types"/>
    <xsd:import namespace="http://schemas.microsoft.com/office/infopath/2007/PartnerControls"/>
    <xsd:element name="DocumentPublishingDate" ma:index="8" nillable="true" ma:displayName="تاريخ الإصدار" ma:format="DateOnly" ma:internalName="DocumentPublishingDate">
      <xsd:simpleType>
        <xsd:restriction base="dms:DateTime"/>
      </xsd:simpleType>
    </xsd:element>
    <xsd:element name="nec80bf608bf4ac3831a599bd9882fc6" ma:index="10" nillable="true" ma:taxonomy="true" ma:internalName="nec80bf608bf4ac3831a599bd9882fc6" ma:taxonomyFieldName="Year" ma:displayName="السنة" ma:readOnly="false" ma:default="" ma:fieldId="{7ec80bf6-08bf-4ac3-831a-599bd9882fc6}" ma:sspId="c1fa280a-4dd8-4a2e-9ad6-3d1dfab58238" ma:termSetId="c6a9fec2-f5e3-4793-9fb9-7793faa72d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f3a5f3129434a8c96014ab1c4507930" ma:index="13" nillable="true" ma:taxonomy="true" ma:internalName="jf3a5f3129434a8c96014ab1c4507930" ma:taxonomyFieldName="Document_x0020_Type" ma:displayName="نوع المستند" ma:readOnly="false" ma:default="" ma:fieldId="{3f3a5f31-2943-4a8c-9601-4ab1c4507930}" ma:sspId="c1fa280a-4dd8-4a2e-9ad6-3d1dfab58238" ma:termSetId="f8fb708a-097d-4571-9a0e-5629206d7949" ma:anchorId="29d64ca4-d797-4c38-b7ab-eb390b12be3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fa17c-cafa-4e04-9220-2c0ac9c5e0a9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b945121b-bc39-445c-9487-9e39834cb17d}" ma:internalName="TaxCatchAll" ma:showField="CatchAllData" ma:web="5b0fa17c-cafa-4e04-9220-2c0ac9c5e0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5d21-e809-478b-b73f-6165e9b0da6d" elementFormDefault="qualified">
    <xsd:import namespace="http://schemas.microsoft.com/office/2006/documentManagement/types"/>
    <xsd:import namespace="http://schemas.microsoft.com/office/infopath/2007/PartnerControls"/>
    <xsd:element name="NewDisplayDate" ma:index="14" nillable="true" ma:displayName="NewDisplayDate" ma:format="DateOnly" ma:internalName="NewDisplay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C9848D-F0E2-4E4A-8668-D0C70B733468}"/>
</file>

<file path=customXml/itemProps2.xml><?xml version="1.0" encoding="utf-8"?>
<ds:datastoreItem xmlns:ds="http://schemas.openxmlformats.org/officeDocument/2006/customXml" ds:itemID="{F0E8C9C7-9F80-4A40-A5F8-A142B24C4472}"/>
</file>

<file path=customXml/itemProps3.xml><?xml version="1.0" encoding="utf-8"?>
<ds:datastoreItem xmlns:ds="http://schemas.openxmlformats.org/officeDocument/2006/customXml" ds:itemID="{3267F9EA-0A6D-4291-9334-52358592F2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TPL</vt:lpstr>
      <vt:lpstr>Comprehensive</vt:lpstr>
      <vt:lpstr>CHK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Motor Pricing Template.xlsx</dc:title>
  <dc:creator>Ahmed Mohamed</dc:creator>
  <cp:lastModifiedBy>Mark Shapland</cp:lastModifiedBy>
  <dcterms:created xsi:type="dcterms:W3CDTF">2015-06-05T18:17:20Z</dcterms:created>
  <dcterms:modified xsi:type="dcterms:W3CDTF">2019-12-16T09:46:26Z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0x010100A0C79E8844BA6A44BE995FE442F5B7CF</vt:lpwstr>
  </property>
  <property fmtid="{D5CDD505-2E9C-101B-9397-08002B2CF9AE}" pid="3" name="Year">
    <vt:lpwstr>93;#2019|d5eac895-12f4-44e3-ba3e-de40ff2784bc</vt:lpwstr>
  </property>
  <property fmtid="{D5CDD505-2E9C-101B-9397-08002B2CF9AE}" pid="4" name="Document Type">
    <vt:lpwstr>20;#Financial Reporting Forms-eForms|434d6a33-da76-406f-b6eb-72a24d445c46</vt:lpwstr>
  </property>
  <property fmtid="{D5CDD505-2E9C-101B-9397-08002B2CF9AE}" pid="5" name="YearTaxHTField0">
    <vt:lpwstr>2019|d5eac895-12f4-44e3-ba3e-de40ff2784bc</vt:lpwstr>
  </property>
  <property fmtid="{D5CDD505-2E9C-101B-9397-08002B2CF9AE}" pid="6" name="Document TypeTaxHTField0">
    <vt:lpwstr>Financial Reporting Forms-eForms|434d6a33-da76-406f-b6eb-72a24d445c46</vt:lpwstr>
  </property>
  <property fmtid="{D5CDD505-2E9C-101B-9397-08002B2CF9AE}" pid="7" name="PublishingExpirationDate">
    <vt:lpwstr/>
  </property>
  <property fmtid="{D5CDD505-2E9C-101B-9397-08002B2CF9AE}" pid="8" name="PublishingStartDate">
    <vt:lpwstr/>
  </property>
</Properties>
</file>