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5115" activeTab="0"/>
  </bookViews>
  <sheets>
    <sheet name="UAE BI-Natnl &amp; Fgn Banks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<sst xmlns="http://schemas.openxmlformats.org/spreadsheetml/2006/main" count="95" uniqueCount="60">
  <si>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(End of month, figures in billions of Dirhams unless otherwise indicated)</t>
  </si>
  <si>
    <t>Dec</t>
  </si>
  <si>
    <t>% 
Month -on-Month</t>
  </si>
  <si>
    <t xml:space="preserve">% 
Year -on- Year </t>
  </si>
  <si>
    <t>NB</t>
  </si>
  <si>
    <t>FB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</si>
  <si>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</si>
  <si>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</si>
  <si>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</si>
  <si>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</si>
  <si>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</si>
  <si>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</si>
  <si>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</si>
  <si>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</si>
  <si>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</si>
  <si>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</si>
  <si>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</si>
  <si>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</si>
  <si>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</si>
  <si>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</si>
  <si>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</si>
  <si>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</si>
  <si>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</si>
  <si>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</si>
  <si>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</si>
  <si>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</si>
  <si>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</si>
  <si>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</si>
  <si>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</si>
  <si>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</si>
  <si>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</si>
  <si>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</si>
  <si>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</si>
  <si>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</si>
  <si>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</si>
  <si>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</si>
  <si>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</si>
  <si>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</si>
  <si>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</si>
  <si>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</si>
  <si>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</si>
  <si>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</si>
  <si>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</si>
  <si>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</si>
  <si>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National Banks (NB) &amp; Foreign Banks (FB) *</t>
  </si>
  <si>
    <t>Oct</t>
  </si>
  <si>
    <t>Nov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</si>
  <si>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</si>
  <si>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</si>
  <si>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</si>
  <si>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</si>
  <si>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</si>
  <si>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</si>
  <si>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</si>
  <si>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</si>
  <si>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</si>
  <si>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</si>
  <si>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t>% 
Year -to-Date</t>
  </si>
  <si>
    <t>* Data consists of 22 National Banks &amp; 39 Foreign Banks</t>
  </si>
  <si>
    <t>Nov **</t>
  </si>
</sst>
</file>

<file path=xl/styles.xml><?xml version="1.0" encoding="utf-8"?>
<styleSheet xmlns="http://schemas.openxmlformats.org/spreadsheetml/2006/main">
  <numFmts count="35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_);_(* \(#,##0.0\);_(* &quot;-&quot;?_);_(@_)"/>
    <numFmt numFmtId="178" formatCode="0.000%"/>
    <numFmt numFmtId="179" formatCode="0.0000000000000000%"/>
    <numFmt numFmtId="180" formatCode="_(* #,##0.000_);_(* \(#,##0.000\);_(* &quot;-&quot;??_);_(@_)"/>
    <numFmt numFmtId="181" formatCode="0.0000%"/>
    <numFmt numFmtId="182" formatCode="0.000000000000000%"/>
    <numFmt numFmtId="183" formatCode="#,##0.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0.00000000000000000%"/>
    <numFmt numFmtId="190" formatCode="0.00000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6" fillId="0" borderId="11" xfId="67" applyNumberFormat="1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vertical="center"/>
      <protection/>
    </xf>
    <xf numFmtId="0" fontId="8" fillId="33" borderId="11" xfId="67" applyFont="1" applyFill="1" applyBorder="1" applyAlignment="1">
      <alignment horizontal="left" vertical="center"/>
      <protection/>
    </xf>
    <xf numFmtId="0" fontId="9" fillId="0" borderId="11" xfId="67" applyFont="1" applyFill="1" applyBorder="1" applyAlignment="1">
      <alignment horizontal="left" vertical="center" indent="3"/>
      <protection/>
    </xf>
    <xf numFmtId="0" fontId="9" fillId="0" borderId="11" xfId="67" applyFont="1" applyFill="1" applyBorder="1" applyAlignment="1">
      <alignment horizontal="left" vertical="center" indent="6"/>
      <protection/>
    </xf>
    <xf numFmtId="0" fontId="9" fillId="0" borderId="11" xfId="67" applyFont="1" applyFill="1" applyBorder="1" applyAlignment="1">
      <alignment horizontal="left" vertical="center" indent="8"/>
      <protection/>
    </xf>
    <xf numFmtId="175" fontId="9" fillId="34" borderId="11" xfId="67" applyNumberFormat="1" applyFont="1" applyFill="1" applyBorder="1" applyAlignment="1">
      <alignment horizontal="left" vertical="center" indent="3"/>
      <protection/>
    </xf>
    <xf numFmtId="175" fontId="9" fillId="34" borderId="11" xfId="67" applyNumberFormat="1" applyFont="1" applyFill="1" applyBorder="1" applyAlignment="1">
      <alignment horizontal="left" vertical="center" indent="6"/>
      <protection/>
    </xf>
    <xf numFmtId="0" fontId="9" fillId="34" borderId="12" xfId="67" applyFont="1" applyFill="1" applyBorder="1" applyAlignment="1">
      <alignment horizontal="left" vertical="center" indent="3"/>
      <protection/>
    </xf>
    <xf numFmtId="0" fontId="9" fillId="0" borderId="11" xfId="67" applyFont="1" applyFill="1" applyBorder="1" applyAlignment="1">
      <alignment horizontal="left" indent="2"/>
      <protection/>
    </xf>
    <xf numFmtId="0" fontId="9" fillId="34" borderId="11" xfId="67" applyFont="1" applyFill="1" applyBorder="1" applyAlignment="1">
      <alignment horizontal="left" indent="6"/>
      <protection/>
    </xf>
    <xf numFmtId="0" fontId="8" fillId="0" borderId="11" xfId="67" applyFont="1" applyFill="1" applyBorder="1" applyAlignment="1">
      <alignment horizontal="left"/>
      <protection/>
    </xf>
    <xf numFmtId="0" fontId="8" fillId="0" borderId="11" xfId="67" applyFont="1" applyFill="1" applyBorder="1" applyAlignment="1">
      <alignment/>
      <protection/>
    </xf>
    <xf numFmtId="0" fontId="65" fillId="33" borderId="11" xfId="100" applyFont="1" applyFill="1" applyBorder="1" applyAlignment="1">
      <alignment vertical="center"/>
      <protection/>
    </xf>
    <xf numFmtId="0" fontId="65" fillId="34" borderId="11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0" fontId="4" fillId="0" borderId="11" xfId="67" applyFont="1" applyFill="1" applyBorder="1" applyAlignment="1">
      <alignment vertical="center"/>
      <protection/>
    </xf>
    <xf numFmtId="173" fontId="17" fillId="0" borderId="11" xfId="67" applyNumberFormat="1" applyFont="1" applyFill="1" applyBorder="1" applyAlignment="1">
      <alignment horizontal="right" vertical="center"/>
      <protection/>
    </xf>
    <xf numFmtId="174" fontId="17" fillId="0" borderId="11" xfId="82" applyNumberFormat="1" applyFont="1" applyFill="1" applyBorder="1" applyAlignment="1">
      <alignment horizontal="right" vertical="center"/>
      <protection/>
    </xf>
    <xf numFmtId="172" fontId="17" fillId="33" borderId="11" xfId="44" applyNumberFormat="1" applyFont="1" applyFill="1" applyBorder="1" applyAlignment="1">
      <alignment horizontal="right" vertical="center"/>
    </xf>
    <xf numFmtId="174" fontId="17" fillId="33" borderId="11" xfId="82" applyNumberFormat="1" applyFont="1" applyFill="1" applyBorder="1" applyAlignment="1">
      <alignment horizontal="right" vertical="center"/>
      <protection/>
    </xf>
    <xf numFmtId="172" fontId="4" fillId="0" borderId="11" xfId="44" applyNumberFormat="1" applyFont="1" applyFill="1" applyBorder="1" applyAlignment="1">
      <alignment horizontal="right" vertical="center"/>
    </xf>
    <xf numFmtId="173" fontId="4" fillId="0" borderId="11" xfId="67" applyNumberFormat="1" applyFont="1" applyFill="1" applyBorder="1" applyAlignment="1">
      <alignment horizontal="right" vertical="center"/>
      <protection/>
    </xf>
    <xf numFmtId="174" fontId="17" fillId="0" borderId="11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1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75" fontId="8" fillId="0" borderId="13" xfId="67" applyNumberFormat="1" applyFont="1" applyFill="1" applyBorder="1" applyAlignment="1">
      <alignment horizontal="left" indent="3"/>
      <protection/>
    </xf>
    <xf numFmtId="0" fontId="67" fillId="0" borderId="10" xfId="67" applyFont="1" applyFill="1" applyBorder="1" applyAlignment="1">
      <alignment horizontal="center" vertical="center" wrapText="1"/>
      <protection/>
    </xf>
    <xf numFmtId="0" fontId="67" fillId="0" borderId="14" xfId="67" applyFont="1" applyFill="1" applyBorder="1" applyAlignment="1">
      <alignment horizontal="center" vertical="center" wrapText="1"/>
      <protection/>
    </xf>
    <xf numFmtId="174" fontId="68" fillId="0" borderId="11" xfId="82" applyNumberFormat="1" applyFont="1" applyFill="1" applyBorder="1" applyAlignment="1">
      <alignment horizontal="right" vertical="center"/>
      <protection/>
    </xf>
    <xf numFmtId="174" fontId="68" fillId="33" borderId="11" xfId="82" applyNumberFormat="1" applyFont="1" applyFill="1" applyBorder="1" applyAlignment="1">
      <alignment horizontal="right" vertical="center"/>
      <protection/>
    </xf>
    <xf numFmtId="174" fontId="4" fillId="0" borderId="11" xfId="82" applyNumberFormat="1" applyFont="1" applyFill="1" applyBorder="1" applyAlignment="1">
      <alignment horizontal="right" vertical="center"/>
      <protection/>
    </xf>
    <xf numFmtId="174" fontId="69" fillId="0" borderId="11" xfId="82" applyNumberFormat="1" applyFont="1" applyFill="1" applyBorder="1" applyAlignment="1">
      <alignment horizontal="right" vertical="center"/>
      <protection/>
    </xf>
    <xf numFmtId="173" fontId="4" fillId="34" borderId="11" xfId="67" applyNumberFormat="1" applyFont="1" applyFill="1" applyBorder="1" applyAlignment="1">
      <alignment horizontal="right" vertical="center"/>
      <protection/>
    </xf>
    <xf numFmtId="173" fontId="17" fillId="33" borderId="11" xfId="67" applyNumberFormat="1" applyFont="1" applyFill="1" applyBorder="1" applyAlignment="1">
      <alignment horizontal="right" vertical="center"/>
      <protection/>
    </xf>
    <xf numFmtId="174" fontId="17" fillId="33" borderId="11" xfId="105" applyNumberFormat="1" applyFont="1" applyFill="1" applyBorder="1" applyAlignment="1">
      <alignment horizontal="right" vertical="center"/>
    </xf>
    <xf numFmtId="174" fontId="17" fillId="0" borderId="15" xfId="105" applyNumberFormat="1" applyFont="1" applyFill="1" applyBorder="1" applyAlignment="1">
      <alignment horizontal="right" vertical="center"/>
    </xf>
    <xf numFmtId="174" fontId="17" fillId="0" borderId="16" xfId="105" applyNumberFormat="1" applyFont="1" applyFill="1" applyBorder="1" applyAlignment="1">
      <alignment horizontal="right" vertical="center"/>
    </xf>
    <xf numFmtId="174" fontId="17" fillId="0" borderId="17" xfId="105" applyNumberFormat="1" applyFont="1" applyFill="1" applyBorder="1" applyAlignment="1">
      <alignment horizontal="right" vertical="center"/>
    </xf>
    <xf numFmtId="174" fontId="17" fillId="0" borderId="18" xfId="105" applyNumberFormat="1" applyFont="1" applyFill="1" applyBorder="1" applyAlignment="1">
      <alignment horizontal="right" vertical="center"/>
    </xf>
    <xf numFmtId="174" fontId="17" fillId="0" borderId="19" xfId="105" applyNumberFormat="1" applyFont="1" applyFill="1" applyBorder="1" applyAlignment="1">
      <alignment horizontal="right" vertical="center"/>
    </xf>
    <xf numFmtId="174" fontId="17" fillId="0" borderId="14" xfId="105" applyNumberFormat="1" applyFont="1" applyFill="1" applyBorder="1" applyAlignment="1">
      <alignment horizontal="right" vertical="center"/>
    </xf>
    <xf numFmtId="174" fontId="17" fillId="0" borderId="0" xfId="105" applyNumberFormat="1" applyFont="1" applyFill="1" applyBorder="1" applyAlignment="1">
      <alignment horizontal="right" vertical="center"/>
    </xf>
    <xf numFmtId="174" fontId="17" fillId="0" borderId="20" xfId="105" applyNumberFormat="1" applyFont="1" applyFill="1" applyBorder="1" applyAlignment="1">
      <alignment horizontal="right" vertical="center"/>
    </xf>
    <xf numFmtId="174" fontId="17" fillId="0" borderId="21" xfId="105" applyNumberFormat="1" applyFont="1" applyFill="1" applyBorder="1" applyAlignment="1">
      <alignment horizontal="right" vertical="center"/>
    </xf>
    <xf numFmtId="0" fontId="8" fillId="0" borderId="19" xfId="67" applyFont="1" applyFill="1" applyBorder="1" applyAlignment="1">
      <alignment vertical="center"/>
      <protection/>
    </xf>
    <xf numFmtId="172" fontId="17" fillId="0" borderId="11" xfId="42" applyNumberFormat="1" applyFont="1" applyFill="1" applyBorder="1" applyAlignment="1">
      <alignment horizontal="right" vertical="center"/>
    </xf>
    <xf numFmtId="0" fontId="6" fillId="0" borderId="13" xfId="67" applyNumberFormat="1" applyFont="1" applyFill="1" applyBorder="1" applyAlignment="1">
      <alignment horizontal="center" vertical="center"/>
      <protection/>
    </xf>
    <xf numFmtId="0" fontId="6" fillId="0" borderId="22" xfId="67" applyNumberFormat="1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/>
      <protection/>
    </xf>
    <xf numFmtId="0" fontId="4" fillId="0" borderId="22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70" fillId="0" borderId="13" xfId="67" applyNumberFormat="1" applyFont="1" applyFill="1" applyBorder="1" applyAlignment="1">
      <alignment horizontal="center" vertical="center"/>
      <protection/>
    </xf>
    <xf numFmtId="0" fontId="70" fillId="0" borderId="23" xfId="67" applyNumberFormat="1" applyFont="1" applyFill="1" applyBorder="1" applyAlignment="1">
      <alignment horizontal="center" vertical="center"/>
      <protection/>
    </xf>
    <xf numFmtId="0" fontId="70" fillId="0" borderId="22" xfId="67" applyNumberFormat="1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7" fillId="0" borderId="22" xfId="67" applyFont="1" applyFill="1" applyBorder="1" applyAlignment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view="pageBreakPreview" zoomScale="60" zoomScaleNormal="90" zoomScalePageLayoutView="0" workbookViewId="0" topLeftCell="A1">
      <pane xSplit="1" ySplit="5" topLeftCell="N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Z4" sqref="Z4:AA4"/>
    </sheetView>
  </sheetViews>
  <sheetFormatPr defaultColWidth="9.140625" defaultRowHeight="15"/>
  <cols>
    <col min="1" max="1" width="60.57421875" style="0" customWidth="1"/>
    <col min="2" max="2" width="11.140625" style="0" bestFit="1" customWidth="1"/>
    <col min="3" max="3" width="9.28125" style="0" bestFit="1" customWidth="1"/>
    <col min="4" max="4" width="11.140625" style="0" bestFit="1" customWidth="1"/>
    <col min="5" max="5" width="9.28125" style="0" bestFit="1" customWidth="1"/>
    <col min="6" max="6" width="11.140625" style="0" bestFit="1" customWidth="1"/>
    <col min="7" max="7" width="9.28125" style="0" bestFit="1" customWidth="1"/>
    <col min="8" max="8" width="11.1406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1.140625" style="0" bestFit="1" customWidth="1"/>
    <col min="13" max="13" width="9.28125" style="0" bestFit="1" customWidth="1"/>
    <col min="14" max="14" width="11.140625" style="0" bestFit="1" customWidth="1"/>
    <col min="15" max="15" width="9.28125" style="0" bestFit="1" customWidth="1"/>
    <col min="16" max="16" width="11.140625" style="0" bestFit="1" customWidth="1"/>
    <col min="17" max="17" width="9.28125" style="0" bestFit="1" customWidth="1"/>
    <col min="18" max="18" width="10.57421875" style="0" customWidth="1"/>
    <col min="19" max="19" width="9.28125" style="0" customWidth="1"/>
    <col min="20" max="20" width="10.7109375" style="0" customWidth="1"/>
    <col min="21" max="21" width="9.28125" style="0" customWidth="1"/>
    <col min="22" max="22" width="10.57421875" style="0" customWidth="1"/>
    <col min="23" max="23" width="9.28125" style="0" customWidth="1"/>
    <col min="24" max="24" width="10.421875" style="0" customWidth="1"/>
    <col min="25" max="25" width="9.28125" style="0" customWidth="1"/>
    <col min="26" max="26" width="11.140625" style="0" bestFit="1" customWidth="1"/>
    <col min="27" max="27" width="9.28125" style="0" bestFit="1" customWidth="1"/>
    <col min="28" max="28" width="9.421875" style="0" customWidth="1"/>
    <col min="29" max="29" width="10.14062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9.421875" style="0" customWidth="1"/>
    <col min="34" max="34" width="11.7109375" style="0" customWidth="1"/>
    <col min="35" max="36" width="11.8515625" style="0" customWidth="1"/>
  </cols>
  <sheetData>
    <row r="1" spans="1:36" ht="18.75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7"/>
    </row>
    <row r="2" spans="1:36" ht="18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70"/>
    </row>
    <row r="3" spans="1:36" ht="15.75">
      <c r="A3" s="26"/>
      <c r="B3" s="63">
        <v>2021</v>
      </c>
      <c r="C3" s="63"/>
      <c r="D3" s="63"/>
      <c r="E3" s="64"/>
      <c r="F3" s="71">
        <v>2022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4"/>
    </row>
    <row r="4" spans="1:36" ht="54" customHeight="1">
      <c r="A4" s="1"/>
      <c r="B4" s="61" t="s">
        <v>46</v>
      </c>
      <c r="C4" s="62"/>
      <c r="D4" s="61" t="s">
        <v>1</v>
      </c>
      <c r="E4" s="62"/>
      <c r="F4" s="61" t="s">
        <v>35</v>
      </c>
      <c r="G4" s="62"/>
      <c r="H4" s="61" t="s">
        <v>33</v>
      </c>
      <c r="I4" s="62"/>
      <c r="J4" s="61" t="s">
        <v>34</v>
      </c>
      <c r="K4" s="62"/>
      <c r="L4" s="61" t="s">
        <v>36</v>
      </c>
      <c r="M4" s="62"/>
      <c r="N4" s="61" t="s">
        <v>39</v>
      </c>
      <c r="O4" s="62"/>
      <c r="P4" s="61" t="s">
        <v>40</v>
      </c>
      <c r="Q4" s="62"/>
      <c r="R4" s="61" t="s">
        <v>41</v>
      </c>
      <c r="S4" s="62"/>
      <c r="T4" s="61" t="s">
        <v>42</v>
      </c>
      <c r="U4" s="62"/>
      <c r="V4" s="61" t="s">
        <v>43</v>
      </c>
      <c r="W4" s="62"/>
      <c r="X4" s="61" t="s">
        <v>45</v>
      </c>
      <c r="Y4" s="62"/>
      <c r="Z4" s="61" t="s">
        <v>59</v>
      </c>
      <c r="AA4" s="62"/>
      <c r="AB4" s="75" t="s">
        <v>2</v>
      </c>
      <c r="AC4" s="76"/>
      <c r="AD4" s="75" t="s">
        <v>57</v>
      </c>
      <c r="AE4" s="76"/>
      <c r="AF4" s="75" t="s">
        <v>3</v>
      </c>
      <c r="AG4" s="76"/>
      <c r="AH4" s="41" t="s">
        <v>2</v>
      </c>
      <c r="AI4" s="42" t="s">
        <v>57</v>
      </c>
      <c r="AJ4" s="42" t="s">
        <v>3</v>
      </c>
    </row>
    <row r="5" spans="1:36" ht="15.75">
      <c r="A5" s="1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2" t="s">
        <v>5</v>
      </c>
      <c r="H5" s="2" t="s">
        <v>4</v>
      </c>
      <c r="I5" s="2" t="s">
        <v>5</v>
      </c>
      <c r="J5" s="2" t="s">
        <v>4</v>
      </c>
      <c r="K5" s="2" t="s">
        <v>5</v>
      </c>
      <c r="L5" s="2" t="s">
        <v>4</v>
      </c>
      <c r="M5" s="2" t="s">
        <v>5</v>
      </c>
      <c r="N5" s="2" t="s">
        <v>4</v>
      </c>
      <c r="O5" s="2" t="s">
        <v>5</v>
      </c>
      <c r="P5" s="2" t="s">
        <v>4</v>
      </c>
      <c r="Q5" s="2" t="s">
        <v>5</v>
      </c>
      <c r="R5" s="2" t="s">
        <v>4</v>
      </c>
      <c r="S5" s="2" t="s">
        <v>5</v>
      </c>
      <c r="T5" s="2" t="s">
        <v>4</v>
      </c>
      <c r="U5" s="2" t="s">
        <v>5</v>
      </c>
      <c r="V5" s="2" t="s">
        <v>4</v>
      </c>
      <c r="W5" s="2" t="s">
        <v>5</v>
      </c>
      <c r="X5" s="2" t="s">
        <v>4</v>
      </c>
      <c r="Y5" s="2" t="s">
        <v>5</v>
      </c>
      <c r="Z5" s="2" t="s">
        <v>4</v>
      </c>
      <c r="AA5" s="2" t="s">
        <v>5</v>
      </c>
      <c r="AB5" s="2" t="s">
        <v>4</v>
      </c>
      <c r="AC5" s="2" t="s">
        <v>5</v>
      </c>
      <c r="AD5" s="2" t="s">
        <v>4</v>
      </c>
      <c r="AE5" s="2" t="s">
        <v>5</v>
      </c>
      <c r="AF5" s="2" t="s">
        <v>4</v>
      </c>
      <c r="AG5" s="2" t="s">
        <v>5</v>
      </c>
      <c r="AH5" s="72" t="s">
        <v>22</v>
      </c>
      <c r="AI5" s="73"/>
      <c r="AJ5" s="74"/>
    </row>
    <row r="6" spans="1:36" ht="30.75" customHeight="1">
      <c r="A6" s="3" t="s">
        <v>23</v>
      </c>
      <c r="B6" s="60">
        <v>2881.1</v>
      </c>
      <c r="C6" s="60">
        <v>414.7</v>
      </c>
      <c r="D6" s="60">
        <v>2906</v>
      </c>
      <c r="E6" s="60">
        <v>415.5</v>
      </c>
      <c r="F6" s="60">
        <v>2880.3</v>
      </c>
      <c r="G6" s="60">
        <v>409.9</v>
      </c>
      <c r="H6" s="60">
        <v>2872.8</v>
      </c>
      <c r="I6" s="60">
        <v>409.3</v>
      </c>
      <c r="J6" s="60">
        <v>2919.8</v>
      </c>
      <c r="K6" s="60">
        <v>416.6</v>
      </c>
      <c r="L6" s="60">
        <v>2922.8</v>
      </c>
      <c r="M6" s="60">
        <v>422</v>
      </c>
      <c r="N6" s="60">
        <v>3023.3</v>
      </c>
      <c r="O6" s="60">
        <v>419.4</v>
      </c>
      <c r="P6" s="60">
        <v>3026.3</v>
      </c>
      <c r="Q6" s="60">
        <v>422.9</v>
      </c>
      <c r="R6" s="60">
        <v>3077.5</v>
      </c>
      <c r="S6" s="60">
        <v>412.9</v>
      </c>
      <c r="T6" s="60">
        <v>3109.5</v>
      </c>
      <c r="U6" s="60">
        <v>414</v>
      </c>
      <c r="V6" s="60">
        <v>3164.1</v>
      </c>
      <c r="W6" s="60">
        <v>418.9</v>
      </c>
      <c r="X6" s="60">
        <v>3190.1</v>
      </c>
      <c r="Y6" s="60">
        <v>425.1</v>
      </c>
      <c r="Z6" s="60">
        <v>3216.8</v>
      </c>
      <c r="AA6" s="60">
        <v>422.5</v>
      </c>
      <c r="AB6" s="28">
        <f>Z6/X6-1</f>
        <v>0.008369643584840603</v>
      </c>
      <c r="AC6" s="28">
        <f>AA6/Y6-1</f>
        <v>-0.006116207951070374</v>
      </c>
      <c r="AD6" s="28">
        <f>Z6/D6-1</f>
        <v>0.10695113558155556</v>
      </c>
      <c r="AE6" s="28">
        <f>AA6/E6-1</f>
        <v>0.016847172081829065</v>
      </c>
      <c r="AF6" s="28">
        <f>Z6/B6-1</f>
        <v>0.11651799659852147</v>
      </c>
      <c r="AG6" s="28">
        <f>AA6/C6-1</f>
        <v>0.018808777429467183</v>
      </c>
      <c r="AH6" s="43">
        <f>((Z6+AA6)/(X6+Y6))-1</f>
        <v>0.006666297853507475</v>
      </c>
      <c r="AI6" s="43">
        <f>((Z6+AA6)/(D6+E6))-1</f>
        <v>0.0956796628029506</v>
      </c>
      <c r="AJ6" s="43">
        <f>((Z6+AA6)/(B6+C6)-1)</f>
        <v>0.1042235572546879</v>
      </c>
    </row>
    <row r="7" spans="1:36" ht="30.75" customHeight="1">
      <c r="A7" s="4" t="s">
        <v>24</v>
      </c>
      <c r="B7" s="29">
        <f aca="true" t="shared" si="0" ref="B7:AA7">B8+B15</f>
        <v>1614.8000000000002</v>
      </c>
      <c r="C7" s="29">
        <f t="shared" si="0"/>
        <v>173.50000000000003</v>
      </c>
      <c r="D7" s="29">
        <f t="shared" si="0"/>
        <v>1619.4</v>
      </c>
      <c r="E7" s="29">
        <f t="shared" si="0"/>
        <v>174.6</v>
      </c>
      <c r="F7" s="29">
        <f t="shared" si="0"/>
        <v>1626.8</v>
      </c>
      <c r="G7" s="29">
        <f t="shared" si="0"/>
        <v>173.6</v>
      </c>
      <c r="H7" s="29">
        <f t="shared" si="0"/>
        <v>1636.1000000000001</v>
      </c>
      <c r="I7" s="29">
        <f t="shared" si="0"/>
        <v>174.00000000000003</v>
      </c>
      <c r="J7" s="29">
        <f t="shared" si="0"/>
        <v>1657.8000000000002</v>
      </c>
      <c r="K7" s="29">
        <f t="shared" si="0"/>
        <v>174.1</v>
      </c>
      <c r="L7" s="29">
        <f t="shared" si="0"/>
        <v>1644.5</v>
      </c>
      <c r="M7" s="29">
        <f t="shared" si="0"/>
        <v>172.89999999999998</v>
      </c>
      <c r="N7" s="29">
        <f t="shared" si="0"/>
        <v>1693.8</v>
      </c>
      <c r="O7" s="29">
        <f t="shared" si="0"/>
        <v>171.7</v>
      </c>
      <c r="P7" s="29">
        <f t="shared" si="0"/>
        <v>1688.8999999999999</v>
      </c>
      <c r="Q7" s="29">
        <f t="shared" si="0"/>
        <v>177.2</v>
      </c>
      <c r="R7" s="29">
        <f t="shared" si="0"/>
        <v>1681.8999999999999</v>
      </c>
      <c r="S7" s="29">
        <f t="shared" si="0"/>
        <v>175.5</v>
      </c>
      <c r="T7" s="29">
        <f t="shared" si="0"/>
        <v>1678.1999999999998</v>
      </c>
      <c r="U7" s="29">
        <f t="shared" si="0"/>
        <v>172.9</v>
      </c>
      <c r="V7" s="29">
        <f t="shared" si="0"/>
        <v>1698.6</v>
      </c>
      <c r="W7" s="29">
        <f t="shared" si="0"/>
        <v>174.79999999999995</v>
      </c>
      <c r="X7" s="29">
        <f t="shared" si="0"/>
        <v>1705.2</v>
      </c>
      <c r="Y7" s="29">
        <f t="shared" si="0"/>
        <v>172.70000000000002</v>
      </c>
      <c r="Z7" s="29">
        <f t="shared" si="0"/>
        <v>1716.9999999999998</v>
      </c>
      <c r="AA7" s="29">
        <f t="shared" si="0"/>
        <v>170.70000000000002</v>
      </c>
      <c r="AB7" s="30">
        <f aca="true" t="shared" si="1" ref="AB7:AB33">Z7/X7-1</f>
        <v>0.006920009383063475</v>
      </c>
      <c r="AC7" s="30">
        <f aca="true" t="shared" si="2" ref="AC7:AC33">AA7/Y7-1</f>
        <v>-0.011580775911986141</v>
      </c>
      <c r="AD7" s="30">
        <f aca="true" t="shared" si="3" ref="AD7:AD33">Z7/D7-1</f>
        <v>0.060269235519327946</v>
      </c>
      <c r="AE7" s="30">
        <f aca="true" t="shared" si="4" ref="AE7:AE33">AA7/E7-1</f>
        <v>-0.022336769759450092</v>
      </c>
      <c r="AF7" s="30">
        <f aca="true" t="shared" si="5" ref="AF7:AF33">Z7/B7-1</f>
        <v>0.06328957146395808</v>
      </c>
      <c r="AG7" s="30">
        <f aca="true" t="shared" si="6" ref="AG7:AG33">AA7/C7-1</f>
        <v>-0.016138328530259427</v>
      </c>
      <c r="AH7" s="44">
        <f aca="true" t="shared" si="7" ref="AH7:AH31">((Z7+AA7)/(X7+Y7))-1</f>
        <v>0.0052185952393630775</v>
      </c>
      <c r="AI7" s="44">
        <f aca="true" t="shared" si="8" ref="AI7:AI31">((Z7+AA7)/(D7+E7))-1</f>
        <v>0.052229654403567416</v>
      </c>
      <c r="AJ7" s="44">
        <f aca="true" t="shared" si="9" ref="AJ7:AJ31">((Z7+AA7)/(B7+C7)-1)</f>
        <v>0.055583515070178224</v>
      </c>
    </row>
    <row r="8" spans="1:36" ht="30.75" customHeight="1">
      <c r="A8" s="5" t="s">
        <v>25</v>
      </c>
      <c r="B8" s="31">
        <f aca="true" t="shared" si="10" ref="B8:AA8">B9+B10+B11+B14</f>
        <v>1470.1000000000001</v>
      </c>
      <c r="C8" s="31">
        <f t="shared" si="10"/>
        <v>147.60000000000002</v>
      </c>
      <c r="D8" s="31">
        <f t="shared" si="10"/>
        <v>1470.5</v>
      </c>
      <c r="E8" s="31">
        <f t="shared" si="10"/>
        <v>148.4</v>
      </c>
      <c r="F8" s="31">
        <f t="shared" si="10"/>
        <v>1474.2</v>
      </c>
      <c r="G8" s="31">
        <f t="shared" si="10"/>
        <v>144</v>
      </c>
      <c r="H8" s="31">
        <f t="shared" si="10"/>
        <v>1475.8000000000002</v>
      </c>
      <c r="I8" s="31">
        <f t="shared" si="10"/>
        <v>144.20000000000002</v>
      </c>
      <c r="J8" s="31">
        <f t="shared" si="10"/>
        <v>1496.8000000000002</v>
      </c>
      <c r="K8" s="31">
        <f t="shared" si="10"/>
        <v>142.4</v>
      </c>
      <c r="L8" s="31">
        <f t="shared" si="10"/>
        <v>1480.1</v>
      </c>
      <c r="M8" s="31">
        <f t="shared" si="10"/>
        <v>140.89999999999998</v>
      </c>
      <c r="N8" s="31">
        <f t="shared" si="10"/>
        <v>1529.7</v>
      </c>
      <c r="O8" s="31">
        <f t="shared" si="10"/>
        <v>139.5</v>
      </c>
      <c r="P8" s="31">
        <f t="shared" si="10"/>
        <v>1514.8</v>
      </c>
      <c r="Q8" s="31">
        <f t="shared" si="10"/>
        <v>144.1</v>
      </c>
      <c r="R8" s="31">
        <f t="shared" si="10"/>
        <v>1505.3</v>
      </c>
      <c r="S8" s="31">
        <f t="shared" si="10"/>
        <v>141.5</v>
      </c>
      <c r="T8" s="31">
        <f t="shared" si="10"/>
        <v>1499.8999999999999</v>
      </c>
      <c r="U8" s="31">
        <f t="shared" si="10"/>
        <v>139.9</v>
      </c>
      <c r="V8" s="31">
        <f t="shared" si="10"/>
        <v>1514.8</v>
      </c>
      <c r="W8" s="31">
        <f t="shared" si="10"/>
        <v>140.59999999999997</v>
      </c>
      <c r="X8" s="31">
        <f t="shared" si="10"/>
        <v>1517.9</v>
      </c>
      <c r="Y8" s="31">
        <f t="shared" si="10"/>
        <v>138.8</v>
      </c>
      <c r="Z8" s="31">
        <f t="shared" si="10"/>
        <v>1532.3999999999999</v>
      </c>
      <c r="AA8" s="31">
        <f t="shared" si="10"/>
        <v>137.8</v>
      </c>
      <c r="AB8" s="45">
        <f t="shared" si="1"/>
        <v>0.00955267145398242</v>
      </c>
      <c r="AC8" s="45">
        <f t="shared" si="2"/>
        <v>-0.007204610951008661</v>
      </c>
      <c r="AD8" s="45">
        <f t="shared" si="3"/>
        <v>0.04209452567154015</v>
      </c>
      <c r="AE8" s="45">
        <f t="shared" si="4"/>
        <v>-0.0714285714285714</v>
      </c>
      <c r="AF8" s="45">
        <f t="shared" si="5"/>
        <v>0.042378069519080075</v>
      </c>
      <c r="AG8" s="45">
        <f t="shared" si="6"/>
        <v>-0.06639566395663965</v>
      </c>
      <c r="AH8" s="46">
        <f t="shared" si="7"/>
        <v>0.008148729401822763</v>
      </c>
      <c r="AI8" s="46">
        <f t="shared" si="8"/>
        <v>0.03168818333436274</v>
      </c>
      <c r="AJ8" s="46">
        <f t="shared" si="9"/>
        <v>0.032453483340544986</v>
      </c>
    </row>
    <row r="9" spans="1:36" ht="30.75" customHeight="1">
      <c r="A9" s="6" t="s">
        <v>6</v>
      </c>
      <c r="B9" s="32">
        <v>222.4</v>
      </c>
      <c r="C9" s="32">
        <v>11.9</v>
      </c>
      <c r="D9" s="32">
        <v>223.3</v>
      </c>
      <c r="E9" s="32">
        <v>12.7</v>
      </c>
      <c r="F9" s="32">
        <v>213.2</v>
      </c>
      <c r="G9" s="32">
        <v>11.7</v>
      </c>
      <c r="H9" s="32">
        <v>212.7</v>
      </c>
      <c r="I9" s="32">
        <v>12.2</v>
      </c>
      <c r="J9" s="32">
        <v>214.4</v>
      </c>
      <c r="K9" s="32">
        <v>12.4</v>
      </c>
      <c r="L9" s="32">
        <v>201.8</v>
      </c>
      <c r="M9" s="32">
        <v>9.2</v>
      </c>
      <c r="N9" s="32">
        <v>202.5</v>
      </c>
      <c r="O9" s="32">
        <v>11.4</v>
      </c>
      <c r="P9" s="32">
        <v>210.5</v>
      </c>
      <c r="Q9" s="32">
        <v>11.9</v>
      </c>
      <c r="R9" s="32">
        <v>202.9</v>
      </c>
      <c r="S9" s="32">
        <v>11.1</v>
      </c>
      <c r="T9" s="32">
        <v>202.1</v>
      </c>
      <c r="U9" s="32">
        <v>10</v>
      </c>
      <c r="V9" s="32">
        <v>202.5</v>
      </c>
      <c r="W9" s="32">
        <v>10</v>
      </c>
      <c r="X9" s="32">
        <v>201.1</v>
      </c>
      <c r="Y9" s="32">
        <v>10</v>
      </c>
      <c r="Z9" s="32">
        <v>202</v>
      </c>
      <c r="AA9" s="32">
        <v>9.9</v>
      </c>
      <c r="AB9" s="45">
        <f t="shared" si="1"/>
        <v>0.004475385380407815</v>
      </c>
      <c r="AC9" s="45">
        <f t="shared" si="2"/>
        <v>-0.010000000000000009</v>
      </c>
      <c r="AD9" s="45">
        <f t="shared" si="3"/>
        <v>-0.0953873712494403</v>
      </c>
      <c r="AE9" s="45">
        <f t="shared" si="4"/>
        <v>-0.22047244094488183</v>
      </c>
      <c r="AF9" s="45">
        <f t="shared" si="5"/>
        <v>-0.09172661870503596</v>
      </c>
      <c r="AG9" s="45">
        <f t="shared" si="6"/>
        <v>-0.16806722689075626</v>
      </c>
      <c r="AH9" s="46">
        <f t="shared" si="7"/>
        <v>0.003789673140691674</v>
      </c>
      <c r="AI9" s="46">
        <f t="shared" si="8"/>
        <v>-0.10211864406779658</v>
      </c>
      <c r="AJ9" s="46">
        <f t="shared" si="9"/>
        <v>-0.09560392658984207</v>
      </c>
    </row>
    <row r="10" spans="1:36" ht="30.75" customHeight="1">
      <c r="A10" s="6" t="s">
        <v>7</v>
      </c>
      <c r="B10" s="32">
        <v>226.3</v>
      </c>
      <c r="C10" s="32">
        <v>15</v>
      </c>
      <c r="D10" s="32">
        <v>229.1</v>
      </c>
      <c r="E10" s="32">
        <v>16.3</v>
      </c>
      <c r="F10" s="32">
        <v>239.3</v>
      </c>
      <c r="G10" s="32">
        <v>16.9</v>
      </c>
      <c r="H10" s="32">
        <v>237.7</v>
      </c>
      <c r="I10" s="32">
        <v>17.1</v>
      </c>
      <c r="J10" s="32">
        <v>247.1</v>
      </c>
      <c r="K10" s="32">
        <v>16.8</v>
      </c>
      <c r="L10" s="32">
        <v>240.5</v>
      </c>
      <c r="M10" s="32">
        <v>16.9</v>
      </c>
      <c r="N10" s="32">
        <v>242</v>
      </c>
      <c r="O10" s="32">
        <v>18.8</v>
      </c>
      <c r="P10" s="32">
        <v>240.6</v>
      </c>
      <c r="Q10" s="32">
        <v>19.4</v>
      </c>
      <c r="R10" s="32">
        <v>233.9</v>
      </c>
      <c r="S10" s="32">
        <v>17.4</v>
      </c>
      <c r="T10" s="32">
        <v>230.8</v>
      </c>
      <c r="U10" s="32">
        <v>17.5</v>
      </c>
      <c r="V10" s="32">
        <v>239</v>
      </c>
      <c r="W10" s="32">
        <v>16.7</v>
      </c>
      <c r="X10" s="32">
        <v>240.4</v>
      </c>
      <c r="Y10" s="32">
        <v>17</v>
      </c>
      <c r="Z10" s="32">
        <v>246.6</v>
      </c>
      <c r="AA10" s="32">
        <v>16</v>
      </c>
      <c r="AB10" s="45">
        <f t="shared" si="1"/>
        <v>0.02579034941763725</v>
      </c>
      <c r="AC10" s="45">
        <f t="shared" si="2"/>
        <v>-0.05882352941176472</v>
      </c>
      <c r="AD10" s="45">
        <f t="shared" si="3"/>
        <v>0.07638585770405926</v>
      </c>
      <c r="AE10" s="45">
        <f t="shared" si="4"/>
        <v>-0.018404907975460127</v>
      </c>
      <c r="AF10" s="45">
        <f t="shared" si="5"/>
        <v>0.08970393283252309</v>
      </c>
      <c r="AG10" s="45">
        <f t="shared" si="6"/>
        <v>0.06666666666666665</v>
      </c>
      <c r="AH10" s="46">
        <f t="shared" si="7"/>
        <v>0.020202020202020332</v>
      </c>
      <c r="AI10" s="46">
        <f t="shared" si="8"/>
        <v>0.07008964955175223</v>
      </c>
      <c r="AJ10" s="46">
        <f t="shared" si="9"/>
        <v>0.08827186075424787</v>
      </c>
    </row>
    <row r="11" spans="1:36" ht="30.75" customHeight="1">
      <c r="A11" s="6" t="s">
        <v>8</v>
      </c>
      <c r="B11" s="32">
        <f aca="true" t="shared" si="11" ref="B11:AA11">B13+B12</f>
        <v>1008</v>
      </c>
      <c r="C11" s="32">
        <f t="shared" si="11"/>
        <v>118.4</v>
      </c>
      <c r="D11" s="32">
        <f t="shared" si="11"/>
        <v>1003.6</v>
      </c>
      <c r="E11" s="32">
        <f t="shared" si="11"/>
        <v>117.1</v>
      </c>
      <c r="F11" s="32">
        <f t="shared" si="11"/>
        <v>1006.5</v>
      </c>
      <c r="G11" s="32">
        <f t="shared" si="11"/>
        <v>114.3</v>
      </c>
      <c r="H11" s="32">
        <f t="shared" si="11"/>
        <v>1010.4000000000001</v>
      </c>
      <c r="I11" s="32">
        <f t="shared" si="11"/>
        <v>111.5</v>
      </c>
      <c r="J11" s="32">
        <f t="shared" si="11"/>
        <v>1021.3000000000001</v>
      </c>
      <c r="K11" s="32">
        <f t="shared" si="11"/>
        <v>111.7</v>
      </c>
      <c r="L11" s="32">
        <f t="shared" si="11"/>
        <v>1024.1</v>
      </c>
      <c r="M11" s="32">
        <f t="shared" si="11"/>
        <v>113.69999999999999</v>
      </c>
      <c r="N11" s="32">
        <f t="shared" si="11"/>
        <v>1069.7</v>
      </c>
      <c r="O11" s="32">
        <f t="shared" si="11"/>
        <v>107.5</v>
      </c>
      <c r="P11" s="32">
        <f t="shared" si="11"/>
        <v>1051</v>
      </c>
      <c r="Q11" s="32">
        <f t="shared" si="11"/>
        <v>111.8</v>
      </c>
      <c r="R11" s="32">
        <f t="shared" si="11"/>
        <v>1056.1</v>
      </c>
      <c r="S11" s="32">
        <f t="shared" si="11"/>
        <v>112</v>
      </c>
      <c r="T11" s="32">
        <f t="shared" si="11"/>
        <v>1054.8</v>
      </c>
      <c r="U11" s="32">
        <f t="shared" si="11"/>
        <v>111.4</v>
      </c>
      <c r="V11" s="32">
        <f t="shared" si="11"/>
        <v>1061</v>
      </c>
      <c r="W11" s="32">
        <f t="shared" si="11"/>
        <v>112.69999999999999</v>
      </c>
      <c r="X11" s="32">
        <f t="shared" si="11"/>
        <v>1064.2</v>
      </c>
      <c r="Y11" s="32">
        <f t="shared" si="11"/>
        <v>110.80000000000001</v>
      </c>
      <c r="Z11" s="32">
        <f t="shared" si="11"/>
        <v>1072</v>
      </c>
      <c r="AA11" s="32">
        <f t="shared" si="11"/>
        <v>111</v>
      </c>
      <c r="AB11" s="45">
        <f t="shared" si="1"/>
        <v>0.007329449351625605</v>
      </c>
      <c r="AC11" s="45">
        <f t="shared" si="2"/>
        <v>0.0018050541516243523</v>
      </c>
      <c r="AD11" s="45">
        <f t="shared" si="3"/>
        <v>0.06815464328417686</v>
      </c>
      <c r="AE11" s="45">
        <f t="shared" si="4"/>
        <v>-0.052092228864218604</v>
      </c>
      <c r="AF11" s="45">
        <f t="shared" si="5"/>
        <v>0.06349206349206349</v>
      </c>
      <c r="AG11" s="45">
        <f t="shared" si="6"/>
        <v>-0.0625</v>
      </c>
      <c r="AH11" s="46">
        <f t="shared" si="7"/>
        <v>0.006808510638297793</v>
      </c>
      <c r="AI11" s="46">
        <f t="shared" si="8"/>
        <v>0.055590256089943724</v>
      </c>
      <c r="AJ11" s="46">
        <f t="shared" si="9"/>
        <v>0.050248579545454364</v>
      </c>
    </row>
    <row r="12" spans="1:36" ht="30.75" customHeight="1">
      <c r="A12" s="7" t="s">
        <v>26</v>
      </c>
      <c r="B12" s="32">
        <v>688.2</v>
      </c>
      <c r="C12" s="32">
        <v>90.8</v>
      </c>
      <c r="D12" s="32">
        <v>683.6</v>
      </c>
      <c r="E12" s="32">
        <v>89.5</v>
      </c>
      <c r="F12" s="32">
        <v>684.9</v>
      </c>
      <c r="G12" s="32">
        <v>86.8</v>
      </c>
      <c r="H12" s="32">
        <v>686.2</v>
      </c>
      <c r="I12" s="32">
        <v>83.7</v>
      </c>
      <c r="J12" s="32">
        <v>692.7</v>
      </c>
      <c r="K12" s="32">
        <v>83.5</v>
      </c>
      <c r="L12" s="32">
        <v>696.7</v>
      </c>
      <c r="M12" s="32">
        <v>85.8</v>
      </c>
      <c r="N12" s="32">
        <v>721.6</v>
      </c>
      <c r="O12" s="32">
        <v>79.7</v>
      </c>
      <c r="P12" s="32">
        <v>718.1</v>
      </c>
      <c r="Q12" s="32">
        <v>83.5</v>
      </c>
      <c r="R12" s="32">
        <v>722</v>
      </c>
      <c r="S12" s="32">
        <v>84</v>
      </c>
      <c r="T12" s="32">
        <v>717.3</v>
      </c>
      <c r="U12" s="32">
        <v>83.3</v>
      </c>
      <c r="V12" s="32">
        <v>720.8</v>
      </c>
      <c r="W12" s="32">
        <v>84.3</v>
      </c>
      <c r="X12" s="32">
        <v>721.7</v>
      </c>
      <c r="Y12" s="32">
        <v>82.9</v>
      </c>
      <c r="Z12" s="32">
        <v>724.7</v>
      </c>
      <c r="AA12" s="32">
        <v>83.2</v>
      </c>
      <c r="AB12" s="45">
        <f t="shared" si="1"/>
        <v>0.004156851877511469</v>
      </c>
      <c r="AC12" s="45">
        <f t="shared" si="2"/>
        <v>0.003618817852834688</v>
      </c>
      <c r="AD12" s="45">
        <f t="shared" si="3"/>
        <v>0.060122878876536</v>
      </c>
      <c r="AE12" s="45">
        <f t="shared" si="4"/>
        <v>-0.07039106145251395</v>
      </c>
      <c r="AF12" s="45">
        <f t="shared" si="5"/>
        <v>0.053036907875617656</v>
      </c>
      <c r="AG12" s="45">
        <f t="shared" si="6"/>
        <v>-0.08370044052863435</v>
      </c>
      <c r="AH12" s="46">
        <f t="shared" si="7"/>
        <v>0.004101416853094841</v>
      </c>
      <c r="AI12" s="46">
        <f t="shared" si="8"/>
        <v>0.045013581684128834</v>
      </c>
      <c r="AJ12" s="46">
        <f t="shared" si="9"/>
        <v>0.03709884467265745</v>
      </c>
    </row>
    <row r="13" spans="1:36" ht="30.75" customHeight="1">
      <c r="A13" s="7" t="s">
        <v>27</v>
      </c>
      <c r="B13" s="47">
        <v>319.8</v>
      </c>
      <c r="C13" s="47">
        <v>27.6</v>
      </c>
      <c r="D13" s="47">
        <v>320</v>
      </c>
      <c r="E13" s="47">
        <v>27.6</v>
      </c>
      <c r="F13" s="47">
        <v>321.6</v>
      </c>
      <c r="G13" s="47">
        <v>27.5</v>
      </c>
      <c r="H13" s="47">
        <v>324.2</v>
      </c>
      <c r="I13" s="47">
        <v>27.8</v>
      </c>
      <c r="J13" s="47">
        <v>328.6</v>
      </c>
      <c r="K13" s="47">
        <v>28.2</v>
      </c>
      <c r="L13" s="47">
        <v>327.4</v>
      </c>
      <c r="M13" s="47">
        <v>27.9</v>
      </c>
      <c r="N13" s="47">
        <v>348.1</v>
      </c>
      <c r="O13" s="47">
        <v>27.8</v>
      </c>
      <c r="P13" s="47">
        <v>332.9</v>
      </c>
      <c r="Q13" s="47">
        <v>28.3</v>
      </c>
      <c r="R13" s="47">
        <v>334.1</v>
      </c>
      <c r="S13" s="47">
        <v>28</v>
      </c>
      <c r="T13" s="47">
        <v>337.5</v>
      </c>
      <c r="U13" s="47">
        <v>28.1</v>
      </c>
      <c r="V13" s="47">
        <v>340.2</v>
      </c>
      <c r="W13" s="47">
        <v>28.4</v>
      </c>
      <c r="X13" s="47">
        <v>342.5</v>
      </c>
      <c r="Y13" s="47">
        <v>27.9</v>
      </c>
      <c r="Z13" s="47">
        <v>347.3</v>
      </c>
      <c r="AA13" s="47">
        <v>27.8</v>
      </c>
      <c r="AB13" s="45">
        <f t="shared" si="1"/>
        <v>0.014014598540146084</v>
      </c>
      <c r="AC13" s="45">
        <f t="shared" si="2"/>
        <v>-0.0035842293906809264</v>
      </c>
      <c r="AD13" s="45">
        <f t="shared" si="3"/>
        <v>0.08531250000000012</v>
      </c>
      <c r="AE13" s="45">
        <f t="shared" si="4"/>
        <v>0.007246376811594235</v>
      </c>
      <c r="AF13" s="45">
        <f t="shared" si="5"/>
        <v>0.08599124452782991</v>
      </c>
      <c r="AG13" s="45">
        <f t="shared" si="6"/>
        <v>0.007246376811594235</v>
      </c>
      <c r="AH13" s="46">
        <f t="shared" si="7"/>
        <v>0.01268898488120973</v>
      </c>
      <c r="AI13" s="46">
        <f t="shared" si="8"/>
        <v>0.07911392405063289</v>
      </c>
      <c r="AJ13" s="46">
        <f t="shared" si="9"/>
        <v>0.0797351755900979</v>
      </c>
    </row>
    <row r="14" spans="1:36" ht="30.75" customHeight="1">
      <c r="A14" s="6" t="s">
        <v>9</v>
      </c>
      <c r="B14" s="47">
        <v>13.4</v>
      </c>
      <c r="C14" s="47">
        <v>2.3</v>
      </c>
      <c r="D14" s="47">
        <v>14.5</v>
      </c>
      <c r="E14" s="47">
        <v>2.3</v>
      </c>
      <c r="F14" s="47">
        <v>15.2</v>
      </c>
      <c r="G14" s="47">
        <v>1.1</v>
      </c>
      <c r="H14" s="47">
        <v>15</v>
      </c>
      <c r="I14" s="47">
        <v>3.4</v>
      </c>
      <c r="J14" s="47">
        <v>14</v>
      </c>
      <c r="K14" s="47">
        <v>1.5</v>
      </c>
      <c r="L14" s="47">
        <v>13.7</v>
      </c>
      <c r="M14" s="47">
        <v>1.1</v>
      </c>
      <c r="N14" s="47">
        <v>15.5</v>
      </c>
      <c r="O14" s="47">
        <v>1.8</v>
      </c>
      <c r="P14" s="47">
        <v>12.7</v>
      </c>
      <c r="Q14" s="47">
        <v>1</v>
      </c>
      <c r="R14" s="47">
        <v>12.4</v>
      </c>
      <c r="S14" s="47">
        <v>1</v>
      </c>
      <c r="T14" s="47">
        <v>12.2</v>
      </c>
      <c r="U14" s="47">
        <v>1</v>
      </c>
      <c r="V14" s="47">
        <v>12.3</v>
      </c>
      <c r="W14" s="47">
        <v>1.2</v>
      </c>
      <c r="X14" s="47">
        <v>12.2</v>
      </c>
      <c r="Y14" s="47">
        <v>1</v>
      </c>
      <c r="Z14" s="47">
        <v>11.8</v>
      </c>
      <c r="AA14" s="47">
        <v>0.9</v>
      </c>
      <c r="AB14" s="45">
        <f t="shared" si="1"/>
        <v>-0.032786885245901565</v>
      </c>
      <c r="AC14" s="45">
        <f t="shared" si="2"/>
        <v>-0.09999999999999998</v>
      </c>
      <c r="AD14" s="45">
        <f t="shared" si="3"/>
        <v>-0.18620689655172407</v>
      </c>
      <c r="AE14" s="45">
        <f t="shared" si="4"/>
        <v>-0.6086956521739131</v>
      </c>
      <c r="AF14" s="45">
        <f t="shared" si="5"/>
        <v>-0.11940298507462688</v>
      </c>
      <c r="AG14" s="45">
        <f t="shared" si="6"/>
        <v>-0.6086956521739131</v>
      </c>
      <c r="AH14" s="46">
        <f t="shared" si="7"/>
        <v>-0.037878787878787734</v>
      </c>
      <c r="AI14" s="46">
        <f t="shared" si="8"/>
        <v>-0.24404761904761907</v>
      </c>
      <c r="AJ14" s="46">
        <f t="shared" si="9"/>
        <v>-0.19108280254777055</v>
      </c>
    </row>
    <row r="15" spans="1:36" ht="30.75" customHeight="1">
      <c r="A15" s="8" t="s">
        <v>28</v>
      </c>
      <c r="B15" s="32">
        <v>144.7</v>
      </c>
      <c r="C15" s="32">
        <v>25.9</v>
      </c>
      <c r="D15" s="32">
        <v>148.9</v>
      </c>
      <c r="E15" s="32">
        <v>26.2</v>
      </c>
      <c r="F15" s="32">
        <v>152.6</v>
      </c>
      <c r="G15" s="32">
        <v>29.6</v>
      </c>
      <c r="H15" s="32">
        <v>160.3</v>
      </c>
      <c r="I15" s="32">
        <v>29.8</v>
      </c>
      <c r="J15" s="32">
        <v>161</v>
      </c>
      <c r="K15" s="32">
        <v>31.7</v>
      </c>
      <c r="L15" s="32">
        <v>164.4</v>
      </c>
      <c r="M15" s="32">
        <v>32</v>
      </c>
      <c r="N15" s="32">
        <v>164.1</v>
      </c>
      <c r="O15" s="32">
        <v>32.2</v>
      </c>
      <c r="P15" s="32">
        <v>174.1</v>
      </c>
      <c r="Q15" s="32">
        <v>33.1</v>
      </c>
      <c r="R15" s="32">
        <v>176.6</v>
      </c>
      <c r="S15" s="32">
        <v>34</v>
      </c>
      <c r="T15" s="32">
        <v>178.3</v>
      </c>
      <c r="U15" s="32">
        <v>33</v>
      </c>
      <c r="V15" s="32">
        <v>183.8</v>
      </c>
      <c r="W15" s="32">
        <v>34.2</v>
      </c>
      <c r="X15" s="32">
        <v>187.3</v>
      </c>
      <c r="Y15" s="32">
        <v>33.9</v>
      </c>
      <c r="Z15" s="32">
        <v>184.6</v>
      </c>
      <c r="AA15" s="32">
        <v>32.9</v>
      </c>
      <c r="AB15" s="45">
        <f t="shared" si="1"/>
        <v>-0.01441537640149504</v>
      </c>
      <c r="AC15" s="45">
        <f t="shared" si="2"/>
        <v>-0.029498525073746285</v>
      </c>
      <c r="AD15" s="45">
        <f t="shared" si="3"/>
        <v>0.2397582269979852</v>
      </c>
      <c r="AE15" s="45">
        <f t="shared" si="4"/>
        <v>0.2557251908396947</v>
      </c>
      <c r="AF15" s="45">
        <f t="shared" si="5"/>
        <v>0.2757429163787146</v>
      </c>
      <c r="AG15" s="45">
        <f t="shared" si="6"/>
        <v>0.2702702702702702</v>
      </c>
      <c r="AH15" s="46">
        <f t="shared" si="7"/>
        <v>-0.01672694394213392</v>
      </c>
      <c r="AI15" s="46">
        <f t="shared" si="8"/>
        <v>0.24214734437464314</v>
      </c>
      <c r="AJ15" s="46">
        <f t="shared" si="9"/>
        <v>0.27491207502930837</v>
      </c>
    </row>
    <row r="16" spans="1:36" ht="30.75" customHeight="1">
      <c r="A16" s="9" t="s">
        <v>10</v>
      </c>
      <c r="B16" s="47">
        <v>12</v>
      </c>
      <c r="C16" s="47">
        <v>2.2</v>
      </c>
      <c r="D16" s="47">
        <v>12</v>
      </c>
      <c r="E16" s="47">
        <v>2.1</v>
      </c>
      <c r="F16" s="47">
        <v>11.5</v>
      </c>
      <c r="G16" s="47">
        <v>2.1</v>
      </c>
      <c r="H16" s="47">
        <v>11.4</v>
      </c>
      <c r="I16" s="47">
        <v>2.1</v>
      </c>
      <c r="J16" s="47">
        <v>11.6</v>
      </c>
      <c r="K16" s="47">
        <v>2.2</v>
      </c>
      <c r="L16" s="47">
        <v>11.4</v>
      </c>
      <c r="M16" s="47">
        <v>2.2</v>
      </c>
      <c r="N16" s="47">
        <v>13</v>
      </c>
      <c r="O16" s="47">
        <v>2.2</v>
      </c>
      <c r="P16" s="47">
        <v>12.1</v>
      </c>
      <c r="Q16" s="47">
        <v>2.8</v>
      </c>
      <c r="R16" s="47">
        <v>13.2</v>
      </c>
      <c r="S16" s="47">
        <v>3.1</v>
      </c>
      <c r="T16" s="47">
        <v>13.4</v>
      </c>
      <c r="U16" s="47">
        <v>3.1</v>
      </c>
      <c r="V16" s="47">
        <v>15.1</v>
      </c>
      <c r="W16" s="47">
        <v>3.1</v>
      </c>
      <c r="X16" s="47">
        <v>15.1</v>
      </c>
      <c r="Y16" s="47">
        <v>3.1</v>
      </c>
      <c r="Z16" s="47">
        <v>15.3</v>
      </c>
      <c r="AA16" s="47">
        <v>3.1</v>
      </c>
      <c r="AB16" s="45">
        <f t="shared" si="1"/>
        <v>0.013245033112582849</v>
      </c>
      <c r="AC16" s="45">
        <f t="shared" si="2"/>
        <v>0</v>
      </c>
      <c r="AD16" s="45">
        <f t="shared" si="3"/>
        <v>0.27500000000000013</v>
      </c>
      <c r="AE16" s="45">
        <f t="shared" si="4"/>
        <v>0.4761904761904763</v>
      </c>
      <c r="AF16" s="45">
        <f t="shared" si="5"/>
        <v>0.27500000000000013</v>
      </c>
      <c r="AG16" s="45">
        <f t="shared" si="6"/>
        <v>0.40909090909090895</v>
      </c>
      <c r="AH16" s="46">
        <f t="shared" si="7"/>
        <v>0.010989010989011172</v>
      </c>
      <c r="AI16" s="46">
        <f t="shared" si="8"/>
        <v>0.3049645390070923</v>
      </c>
      <c r="AJ16" s="46">
        <f t="shared" si="9"/>
        <v>0.2957746478873242</v>
      </c>
    </row>
    <row r="17" spans="1:36" ht="30.75" customHeight="1">
      <c r="A17" s="4" t="s">
        <v>52</v>
      </c>
      <c r="B17" s="48">
        <f aca="true" t="shared" si="12" ref="B17:AA17">SUM(B18:B21)</f>
        <v>417.70000000000005</v>
      </c>
      <c r="C17" s="48">
        <f t="shared" si="12"/>
        <v>56.8</v>
      </c>
      <c r="D17" s="48">
        <f t="shared" si="12"/>
        <v>419.00000000000006</v>
      </c>
      <c r="E17" s="48">
        <f t="shared" si="12"/>
        <v>54.2</v>
      </c>
      <c r="F17" s="48">
        <f t="shared" si="12"/>
        <v>418.4</v>
      </c>
      <c r="G17" s="48">
        <f t="shared" si="12"/>
        <v>51</v>
      </c>
      <c r="H17" s="48">
        <f t="shared" si="12"/>
        <v>420.6</v>
      </c>
      <c r="I17" s="48">
        <f t="shared" si="12"/>
        <v>49.5</v>
      </c>
      <c r="J17" s="48">
        <f t="shared" si="12"/>
        <v>424.29999999999995</v>
      </c>
      <c r="K17" s="48">
        <f t="shared" si="12"/>
        <v>48.400000000000006</v>
      </c>
      <c r="L17" s="48">
        <f t="shared" si="12"/>
        <v>426.8</v>
      </c>
      <c r="M17" s="48">
        <f t="shared" si="12"/>
        <v>49.9</v>
      </c>
      <c r="N17" s="48">
        <f t="shared" si="12"/>
        <v>441</v>
      </c>
      <c r="O17" s="48">
        <f t="shared" si="12"/>
        <v>49.7</v>
      </c>
      <c r="P17" s="48">
        <f t="shared" si="12"/>
        <v>437.99999999999994</v>
      </c>
      <c r="Q17" s="48">
        <f t="shared" si="12"/>
        <v>48.4</v>
      </c>
      <c r="R17" s="48">
        <f t="shared" si="12"/>
        <v>445.5</v>
      </c>
      <c r="S17" s="48">
        <f t="shared" si="12"/>
        <v>42.199999999999996</v>
      </c>
      <c r="T17" s="48">
        <f t="shared" si="12"/>
        <v>447.59999999999997</v>
      </c>
      <c r="U17" s="48">
        <f t="shared" si="12"/>
        <v>42.2</v>
      </c>
      <c r="V17" s="48">
        <f t="shared" si="12"/>
        <v>439.7</v>
      </c>
      <c r="W17" s="48">
        <f t="shared" si="12"/>
        <v>43.599999999999994</v>
      </c>
      <c r="X17" s="48">
        <f t="shared" si="12"/>
        <v>454.09999999999997</v>
      </c>
      <c r="Y17" s="48">
        <f t="shared" si="12"/>
        <v>39.6</v>
      </c>
      <c r="Z17" s="48">
        <f t="shared" si="12"/>
        <v>468.9</v>
      </c>
      <c r="AA17" s="48">
        <f t="shared" si="12"/>
        <v>42.2</v>
      </c>
      <c r="AB17" s="30">
        <f t="shared" si="1"/>
        <v>0.03259194010129929</v>
      </c>
      <c r="AC17" s="30">
        <f t="shared" si="2"/>
        <v>0.06565656565656575</v>
      </c>
      <c r="AD17" s="30">
        <f t="shared" si="3"/>
        <v>0.1190930787589497</v>
      </c>
      <c r="AE17" s="30">
        <f t="shared" si="4"/>
        <v>-0.22140221402214022</v>
      </c>
      <c r="AF17" s="30">
        <f t="shared" si="5"/>
        <v>0.12257601149150088</v>
      </c>
      <c r="AG17" s="30">
        <f t="shared" si="6"/>
        <v>-0.25704225352112664</v>
      </c>
      <c r="AH17" s="44">
        <f t="shared" si="7"/>
        <v>0.035244075349402326</v>
      </c>
      <c r="AI17" s="44">
        <f t="shared" si="8"/>
        <v>0.08009298393913755</v>
      </c>
      <c r="AJ17" s="44">
        <f t="shared" si="9"/>
        <v>0.07713382507903033</v>
      </c>
    </row>
    <row r="18" spans="1:36" ht="30.75" customHeight="1">
      <c r="A18" s="10" t="s">
        <v>11</v>
      </c>
      <c r="B18" s="32">
        <v>251.6</v>
      </c>
      <c r="C18" s="32">
        <v>49.8</v>
      </c>
      <c r="D18" s="32">
        <v>248.5</v>
      </c>
      <c r="E18" s="32">
        <v>47.2</v>
      </c>
      <c r="F18" s="32">
        <v>245.2</v>
      </c>
      <c r="G18" s="32">
        <v>44.3</v>
      </c>
      <c r="H18" s="32">
        <v>247.6</v>
      </c>
      <c r="I18" s="32">
        <v>42.7</v>
      </c>
      <c r="J18" s="32">
        <v>232.8</v>
      </c>
      <c r="K18" s="32">
        <v>42.400000000000006</v>
      </c>
      <c r="L18" s="32">
        <v>232.6</v>
      </c>
      <c r="M18" s="32">
        <v>44.6</v>
      </c>
      <c r="N18" s="32">
        <v>234.8</v>
      </c>
      <c r="O18" s="32">
        <v>45</v>
      </c>
      <c r="P18" s="32">
        <v>232.6</v>
      </c>
      <c r="Q18" s="32">
        <v>42.9</v>
      </c>
      <c r="R18" s="32">
        <v>209.9</v>
      </c>
      <c r="S18" s="32">
        <v>38.699999999999996</v>
      </c>
      <c r="T18" s="32">
        <v>207.39999999999998</v>
      </c>
      <c r="U18" s="32">
        <v>38.7</v>
      </c>
      <c r="V18" s="32">
        <v>201.7</v>
      </c>
      <c r="W18" s="32">
        <v>37.8</v>
      </c>
      <c r="X18" s="32">
        <v>206.5</v>
      </c>
      <c r="Y18" s="32">
        <v>33.6</v>
      </c>
      <c r="Z18" s="32">
        <v>214.79999999999998</v>
      </c>
      <c r="AA18" s="32">
        <v>36.1</v>
      </c>
      <c r="AB18" s="45">
        <f t="shared" si="1"/>
        <v>0.040193704600484104</v>
      </c>
      <c r="AC18" s="45">
        <f t="shared" si="2"/>
        <v>0.07440476190476186</v>
      </c>
      <c r="AD18" s="45">
        <f t="shared" si="3"/>
        <v>-0.13561368209255542</v>
      </c>
      <c r="AE18" s="45">
        <f t="shared" si="4"/>
        <v>-0.23516949152542377</v>
      </c>
      <c r="AF18" s="45">
        <f t="shared" si="5"/>
        <v>-0.1462639109697934</v>
      </c>
      <c r="AG18" s="45">
        <f t="shared" si="6"/>
        <v>-0.2751004016064257</v>
      </c>
      <c r="AH18" s="46">
        <f t="shared" si="7"/>
        <v>0.04498125780924611</v>
      </c>
      <c r="AI18" s="46">
        <f t="shared" si="8"/>
        <v>-0.1515049036185323</v>
      </c>
      <c r="AJ18" s="46">
        <f t="shared" si="9"/>
        <v>-0.16755142667551426</v>
      </c>
    </row>
    <row r="19" spans="1:36" ht="30.75" customHeight="1">
      <c r="A19" s="10" t="s">
        <v>12</v>
      </c>
      <c r="B19" s="32">
        <v>14</v>
      </c>
      <c r="C19" s="32">
        <v>0</v>
      </c>
      <c r="D19" s="32">
        <v>17.1</v>
      </c>
      <c r="E19" s="32">
        <v>0</v>
      </c>
      <c r="F19" s="32">
        <v>16.4</v>
      </c>
      <c r="G19" s="32">
        <v>0</v>
      </c>
      <c r="H19" s="32">
        <v>17</v>
      </c>
      <c r="I19" s="32">
        <v>0</v>
      </c>
      <c r="J19" s="32">
        <v>16.9</v>
      </c>
      <c r="K19" s="32">
        <v>0</v>
      </c>
      <c r="L19" s="32">
        <v>17</v>
      </c>
      <c r="M19" s="32">
        <v>0</v>
      </c>
      <c r="N19" s="32">
        <v>16.4</v>
      </c>
      <c r="O19" s="32">
        <v>0</v>
      </c>
      <c r="P19" s="32">
        <v>17</v>
      </c>
      <c r="Q19" s="32">
        <v>0</v>
      </c>
      <c r="R19" s="32">
        <v>16.3</v>
      </c>
      <c r="S19" s="32">
        <v>0</v>
      </c>
      <c r="T19" s="32">
        <v>16.6</v>
      </c>
      <c r="U19" s="32">
        <v>0</v>
      </c>
      <c r="V19" s="32">
        <v>11.3</v>
      </c>
      <c r="W19" s="32">
        <v>0</v>
      </c>
      <c r="X19" s="32">
        <v>11.7</v>
      </c>
      <c r="Y19" s="32">
        <v>0</v>
      </c>
      <c r="Z19" s="32">
        <v>12.1</v>
      </c>
      <c r="AA19" s="32">
        <v>0.1</v>
      </c>
      <c r="AB19" s="45">
        <f t="shared" si="1"/>
        <v>0.03418803418803429</v>
      </c>
      <c r="AC19" s="45">
        <v>0</v>
      </c>
      <c r="AD19" s="45">
        <f t="shared" si="3"/>
        <v>-0.29239766081871355</v>
      </c>
      <c r="AE19" s="45">
        <v>0</v>
      </c>
      <c r="AF19" s="45">
        <f t="shared" si="5"/>
        <v>-0.1357142857142858</v>
      </c>
      <c r="AG19" s="45">
        <v>0</v>
      </c>
      <c r="AH19" s="46">
        <f t="shared" si="7"/>
        <v>0.042735042735042805</v>
      </c>
      <c r="AI19" s="46">
        <f t="shared" si="8"/>
        <v>-0.28654970760233933</v>
      </c>
      <c r="AJ19" s="46">
        <f t="shared" si="9"/>
        <v>-0.12857142857142867</v>
      </c>
    </row>
    <row r="20" spans="1:36" ht="30.75" customHeight="1">
      <c r="A20" s="10" t="s">
        <v>13</v>
      </c>
      <c r="B20" s="32">
        <v>106.99999999999999</v>
      </c>
      <c r="C20" s="32">
        <v>7</v>
      </c>
      <c r="D20" s="32">
        <v>110.8</v>
      </c>
      <c r="E20" s="32">
        <v>7</v>
      </c>
      <c r="F20" s="32">
        <v>113.7</v>
      </c>
      <c r="G20" s="32">
        <v>6.7</v>
      </c>
      <c r="H20" s="32">
        <v>112.2</v>
      </c>
      <c r="I20" s="32">
        <v>6.8</v>
      </c>
      <c r="J20" s="32">
        <v>129.7</v>
      </c>
      <c r="K20" s="32">
        <v>6</v>
      </c>
      <c r="L20" s="32">
        <v>132.4</v>
      </c>
      <c r="M20" s="32">
        <v>5.3</v>
      </c>
      <c r="N20" s="32">
        <v>144.3</v>
      </c>
      <c r="O20" s="32">
        <v>4.7</v>
      </c>
      <c r="P20" s="32">
        <v>143.7</v>
      </c>
      <c r="Q20" s="32">
        <v>5.5</v>
      </c>
      <c r="R20" s="32">
        <v>174.6</v>
      </c>
      <c r="S20" s="32">
        <v>3.5000000000000004</v>
      </c>
      <c r="T20" s="32">
        <v>178.89999999999998</v>
      </c>
      <c r="U20" s="32">
        <v>3.5</v>
      </c>
      <c r="V20" s="32">
        <v>182</v>
      </c>
      <c r="W20" s="32">
        <v>5.8</v>
      </c>
      <c r="X20" s="32">
        <v>189.1</v>
      </c>
      <c r="Y20" s="32">
        <v>6</v>
      </c>
      <c r="Z20" s="32">
        <v>194.8</v>
      </c>
      <c r="AA20" s="32">
        <v>6.000000000000001</v>
      </c>
      <c r="AB20" s="45">
        <f t="shared" si="1"/>
        <v>0.03014278159703876</v>
      </c>
      <c r="AC20" s="45">
        <f t="shared" si="2"/>
        <v>0</v>
      </c>
      <c r="AD20" s="45">
        <f t="shared" si="3"/>
        <v>0.7581227436823106</v>
      </c>
      <c r="AE20" s="45">
        <f t="shared" si="4"/>
        <v>-0.14285714285714268</v>
      </c>
      <c r="AF20" s="45">
        <f t="shared" si="5"/>
        <v>0.8205607476635517</v>
      </c>
      <c r="AG20" s="45">
        <f t="shared" si="6"/>
        <v>-0.14285714285714268</v>
      </c>
      <c r="AH20" s="46">
        <f t="shared" si="7"/>
        <v>0.02921578677601233</v>
      </c>
      <c r="AI20" s="46">
        <f t="shared" si="8"/>
        <v>0.704584040747029</v>
      </c>
      <c r="AJ20" s="46">
        <f t="shared" si="9"/>
        <v>0.7614035087719302</v>
      </c>
    </row>
    <row r="21" spans="1:36" ht="30.75" customHeight="1">
      <c r="A21" s="10" t="s">
        <v>14</v>
      </c>
      <c r="B21" s="32">
        <v>45.1</v>
      </c>
      <c r="C21" s="32">
        <v>0</v>
      </c>
      <c r="D21" s="32">
        <v>42.6</v>
      </c>
      <c r="E21" s="32">
        <v>0</v>
      </c>
      <c r="F21" s="32">
        <v>43.1</v>
      </c>
      <c r="G21" s="32">
        <v>0</v>
      </c>
      <c r="H21" s="32">
        <v>43.8</v>
      </c>
      <c r="I21" s="32">
        <v>0</v>
      </c>
      <c r="J21" s="32">
        <v>44.9</v>
      </c>
      <c r="K21" s="32">
        <v>0</v>
      </c>
      <c r="L21" s="32">
        <v>44.8</v>
      </c>
      <c r="M21" s="32">
        <v>0</v>
      </c>
      <c r="N21" s="32">
        <v>45.5</v>
      </c>
      <c r="O21" s="32">
        <v>0</v>
      </c>
      <c r="P21" s="32">
        <v>44.7</v>
      </c>
      <c r="Q21" s="32">
        <v>0</v>
      </c>
      <c r="R21" s="32">
        <v>44.7</v>
      </c>
      <c r="S21" s="32">
        <v>0</v>
      </c>
      <c r="T21" s="32">
        <v>44.7</v>
      </c>
      <c r="U21" s="32">
        <v>0</v>
      </c>
      <c r="V21" s="32">
        <v>44.7</v>
      </c>
      <c r="W21" s="32">
        <v>0</v>
      </c>
      <c r="X21" s="32">
        <v>46.8</v>
      </c>
      <c r="Y21" s="32">
        <v>0</v>
      </c>
      <c r="Z21" s="32">
        <v>47.2</v>
      </c>
      <c r="AA21" s="32">
        <v>0</v>
      </c>
      <c r="AB21" s="45">
        <f t="shared" si="1"/>
        <v>0.008547008547008739</v>
      </c>
      <c r="AC21" s="45">
        <v>0</v>
      </c>
      <c r="AD21" s="45">
        <f t="shared" si="3"/>
        <v>0.107981220657277</v>
      </c>
      <c r="AE21" s="45">
        <v>0</v>
      </c>
      <c r="AF21" s="45">
        <f t="shared" si="5"/>
        <v>0.04656319290465638</v>
      </c>
      <c r="AG21" s="45">
        <v>0</v>
      </c>
      <c r="AH21" s="46">
        <f t="shared" si="7"/>
        <v>0.008547008547008739</v>
      </c>
      <c r="AI21" s="46">
        <f t="shared" si="8"/>
        <v>0.107981220657277</v>
      </c>
      <c r="AJ21" s="46">
        <f t="shared" si="9"/>
        <v>0.04656319290465638</v>
      </c>
    </row>
    <row r="22" spans="1:36" ht="30.75" customHeight="1">
      <c r="A22" s="38" t="s">
        <v>15</v>
      </c>
      <c r="B22" s="48">
        <f aca="true" t="shared" si="13" ref="B22:AA22">B23+B28</f>
        <v>1737.8000000000002</v>
      </c>
      <c r="C22" s="48">
        <f t="shared" si="13"/>
        <v>229</v>
      </c>
      <c r="D22" s="48">
        <f t="shared" si="13"/>
        <v>1762.6</v>
      </c>
      <c r="E22" s="48">
        <f t="shared" si="13"/>
        <v>233.9</v>
      </c>
      <c r="F22" s="48">
        <f t="shared" si="13"/>
        <v>1749.3000000000002</v>
      </c>
      <c r="G22" s="48">
        <f t="shared" si="13"/>
        <v>233.1</v>
      </c>
      <c r="H22" s="48">
        <f t="shared" si="13"/>
        <v>1752.3999999999999</v>
      </c>
      <c r="I22" s="48">
        <f t="shared" si="13"/>
        <v>235.8</v>
      </c>
      <c r="J22" s="48">
        <f t="shared" si="13"/>
        <v>1760.6000000000001</v>
      </c>
      <c r="K22" s="48">
        <f t="shared" si="13"/>
        <v>245.6</v>
      </c>
      <c r="L22" s="48">
        <f t="shared" si="13"/>
        <v>1761.8</v>
      </c>
      <c r="M22" s="48">
        <f t="shared" si="13"/>
        <v>246.6</v>
      </c>
      <c r="N22" s="48">
        <f t="shared" si="13"/>
        <v>1799.2</v>
      </c>
      <c r="O22" s="48">
        <f t="shared" si="13"/>
        <v>241.3</v>
      </c>
      <c r="P22" s="48">
        <f t="shared" si="13"/>
        <v>1841.6999999999998</v>
      </c>
      <c r="Q22" s="48">
        <f t="shared" si="13"/>
        <v>250.2</v>
      </c>
      <c r="R22" s="48">
        <f t="shared" si="13"/>
        <v>1890.4</v>
      </c>
      <c r="S22" s="48">
        <f t="shared" si="13"/>
        <v>242.5</v>
      </c>
      <c r="T22" s="48">
        <f t="shared" si="13"/>
        <v>1919.3000000000002</v>
      </c>
      <c r="U22" s="48">
        <f t="shared" si="13"/>
        <v>247.29999999999998</v>
      </c>
      <c r="V22" s="48">
        <f t="shared" si="13"/>
        <v>1936.1000000000001</v>
      </c>
      <c r="W22" s="48">
        <f t="shared" si="13"/>
        <v>250.79999999999998</v>
      </c>
      <c r="X22" s="48">
        <f t="shared" si="13"/>
        <v>1953.5</v>
      </c>
      <c r="Y22" s="48">
        <f t="shared" si="13"/>
        <v>251.2</v>
      </c>
      <c r="Z22" s="48">
        <f t="shared" si="13"/>
        <v>1984.6999999999998</v>
      </c>
      <c r="AA22" s="48">
        <f t="shared" si="13"/>
        <v>254.5</v>
      </c>
      <c r="AB22" s="30">
        <f t="shared" si="1"/>
        <v>0.015971333503967067</v>
      </c>
      <c r="AC22" s="30">
        <f t="shared" si="2"/>
        <v>0.013136942675159302</v>
      </c>
      <c r="AD22" s="30">
        <f t="shared" si="3"/>
        <v>0.12600703506184052</v>
      </c>
      <c r="AE22" s="30">
        <f t="shared" si="4"/>
        <v>0.08807182556648141</v>
      </c>
      <c r="AF22" s="30">
        <f t="shared" si="5"/>
        <v>0.14207618828403712</v>
      </c>
      <c r="AG22" s="30">
        <f t="shared" si="6"/>
        <v>0.1113537117903931</v>
      </c>
      <c r="AH22" s="44">
        <f t="shared" si="7"/>
        <v>0.015648387535719177</v>
      </c>
      <c r="AI22" s="44">
        <f t="shared" si="8"/>
        <v>0.1215627347858752</v>
      </c>
      <c r="AJ22" s="44">
        <f t="shared" si="9"/>
        <v>0.13849908480780937</v>
      </c>
    </row>
    <row r="23" spans="1:36" ht="30.75" customHeight="1">
      <c r="A23" s="11" t="s">
        <v>16</v>
      </c>
      <c r="B23" s="32">
        <f aca="true" t="shared" si="14" ref="B23:AA23">SUM(B24:B27)</f>
        <v>1541.3000000000002</v>
      </c>
      <c r="C23" s="32">
        <f t="shared" si="14"/>
        <v>195.8</v>
      </c>
      <c r="D23" s="32">
        <f t="shared" si="14"/>
        <v>1564.1999999999998</v>
      </c>
      <c r="E23" s="32">
        <f t="shared" si="14"/>
        <v>201.3</v>
      </c>
      <c r="F23" s="32">
        <f t="shared" si="14"/>
        <v>1561.9</v>
      </c>
      <c r="G23" s="32">
        <f t="shared" si="14"/>
        <v>200</v>
      </c>
      <c r="H23" s="32">
        <f t="shared" si="14"/>
        <v>1568.6</v>
      </c>
      <c r="I23" s="32">
        <f t="shared" si="14"/>
        <v>202.1</v>
      </c>
      <c r="J23" s="32">
        <f t="shared" si="14"/>
        <v>1581.2</v>
      </c>
      <c r="K23" s="32">
        <f t="shared" si="14"/>
        <v>210.2</v>
      </c>
      <c r="L23" s="32">
        <f t="shared" si="14"/>
        <v>1550.3</v>
      </c>
      <c r="M23" s="32">
        <f t="shared" si="14"/>
        <v>211.6</v>
      </c>
      <c r="N23" s="32">
        <f t="shared" si="14"/>
        <v>1592.5</v>
      </c>
      <c r="O23" s="32">
        <f t="shared" si="14"/>
        <v>204.50000000000003</v>
      </c>
      <c r="P23" s="32">
        <f t="shared" si="14"/>
        <v>1627.6</v>
      </c>
      <c r="Q23" s="32">
        <f t="shared" si="14"/>
        <v>215.89999999999998</v>
      </c>
      <c r="R23" s="32">
        <f t="shared" si="14"/>
        <v>1669</v>
      </c>
      <c r="S23" s="32">
        <f t="shared" si="14"/>
        <v>207.6</v>
      </c>
      <c r="T23" s="32">
        <f t="shared" si="14"/>
        <v>1716.9</v>
      </c>
      <c r="U23" s="32">
        <f t="shared" si="14"/>
        <v>211.39999999999998</v>
      </c>
      <c r="V23" s="32">
        <f t="shared" si="14"/>
        <v>1743.1000000000001</v>
      </c>
      <c r="W23" s="32">
        <f t="shared" si="14"/>
        <v>215.2</v>
      </c>
      <c r="X23" s="32">
        <f t="shared" si="14"/>
        <v>1750.4</v>
      </c>
      <c r="Y23" s="32">
        <f t="shared" si="14"/>
        <v>216</v>
      </c>
      <c r="Z23" s="32">
        <f t="shared" si="14"/>
        <v>1798.1</v>
      </c>
      <c r="AA23" s="32">
        <f t="shared" si="14"/>
        <v>217.6</v>
      </c>
      <c r="AB23" s="45">
        <f t="shared" si="1"/>
        <v>0.027250914076782262</v>
      </c>
      <c r="AC23" s="45">
        <f t="shared" si="2"/>
        <v>0.007407407407407307</v>
      </c>
      <c r="AD23" s="45">
        <f t="shared" si="3"/>
        <v>0.14953330776115603</v>
      </c>
      <c r="AE23" s="45">
        <f t="shared" si="4"/>
        <v>0.08097367113760545</v>
      </c>
      <c r="AF23" s="45">
        <f t="shared" si="5"/>
        <v>0.16661259975345466</v>
      </c>
      <c r="AG23" s="45">
        <f t="shared" si="6"/>
        <v>0.11133810010214495</v>
      </c>
      <c r="AH23" s="46">
        <f t="shared" si="7"/>
        <v>0.02507119609438546</v>
      </c>
      <c r="AI23" s="46">
        <f t="shared" si="8"/>
        <v>0.1417162276975361</v>
      </c>
      <c r="AJ23" s="46">
        <f t="shared" si="9"/>
        <v>0.16038224627252307</v>
      </c>
    </row>
    <row r="24" spans="1:36" ht="30.75" customHeight="1">
      <c r="A24" s="12" t="s">
        <v>17</v>
      </c>
      <c r="B24" s="32">
        <v>307.3</v>
      </c>
      <c r="C24" s="32">
        <v>1.3</v>
      </c>
      <c r="D24" s="32">
        <v>285.8</v>
      </c>
      <c r="E24" s="32">
        <v>2.4</v>
      </c>
      <c r="F24" s="32">
        <v>285.6</v>
      </c>
      <c r="G24" s="32">
        <v>1.3</v>
      </c>
      <c r="H24" s="32">
        <v>291.2</v>
      </c>
      <c r="I24" s="32">
        <v>0.7</v>
      </c>
      <c r="J24" s="32">
        <v>290.6</v>
      </c>
      <c r="K24" s="32">
        <v>0.8</v>
      </c>
      <c r="L24" s="32">
        <v>290.4</v>
      </c>
      <c r="M24" s="32">
        <v>0.6</v>
      </c>
      <c r="N24" s="32">
        <v>321.3</v>
      </c>
      <c r="O24" s="32">
        <v>0.6</v>
      </c>
      <c r="P24" s="32">
        <v>315.8</v>
      </c>
      <c r="Q24" s="32">
        <v>1.5</v>
      </c>
      <c r="R24" s="32">
        <v>361.2</v>
      </c>
      <c r="S24" s="32">
        <v>0.9</v>
      </c>
      <c r="T24" s="32">
        <v>387.2</v>
      </c>
      <c r="U24" s="32">
        <v>0.5</v>
      </c>
      <c r="V24" s="32">
        <v>401</v>
      </c>
      <c r="W24" s="32">
        <v>0.8</v>
      </c>
      <c r="X24" s="32">
        <v>428.2</v>
      </c>
      <c r="Y24" s="32">
        <v>0.5</v>
      </c>
      <c r="Z24" s="32">
        <v>430.7</v>
      </c>
      <c r="AA24" s="32">
        <v>0.5</v>
      </c>
      <c r="AB24" s="45">
        <f t="shared" si="1"/>
        <v>0.0058383932741710165</v>
      </c>
      <c r="AC24" s="45">
        <f t="shared" si="2"/>
        <v>0</v>
      </c>
      <c r="AD24" s="45">
        <f t="shared" si="3"/>
        <v>0.5069979006298109</v>
      </c>
      <c r="AE24" s="45">
        <f t="shared" si="4"/>
        <v>-0.7916666666666666</v>
      </c>
      <c r="AF24" s="45">
        <f t="shared" si="5"/>
        <v>0.40156199153921235</v>
      </c>
      <c r="AG24" s="45">
        <f t="shared" si="6"/>
        <v>-0.6153846153846154</v>
      </c>
      <c r="AH24" s="46">
        <f t="shared" si="7"/>
        <v>0.005831583858175948</v>
      </c>
      <c r="AI24" s="46">
        <f t="shared" si="8"/>
        <v>0.4961832061068703</v>
      </c>
      <c r="AJ24" s="46">
        <f t="shared" si="9"/>
        <v>0.3972780298120544</v>
      </c>
    </row>
    <row r="25" spans="1:36" ht="30.75" customHeight="1">
      <c r="A25" s="12" t="s">
        <v>18</v>
      </c>
      <c r="B25" s="32">
        <v>220.2</v>
      </c>
      <c r="C25" s="32">
        <v>8.4</v>
      </c>
      <c r="D25" s="32">
        <v>239</v>
      </c>
      <c r="E25" s="32">
        <v>8.9</v>
      </c>
      <c r="F25" s="32">
        <v>237.4</v>
      </c>
      <c r="G25" s="32">
        <v>8.4</v>
      </c>
      <c r="H25" s="32">
        <v>221.3</v>
      </c>
      <c r="I25" s="32">
        <v>8.8</v>
      </c>
      <c r="J25" s="32">
        <v>228.4</v>
      </c>
      <c r="K25" s="32">
        <v>10.9</v>
      </c>
      <c r="L25" s="32">
        <v>197.6</v>
      </c>
      <c r="M25" s="32">
        <v>7.5</v>
      </c>
      <c r="N25" s="32">
        <v>210.3</v>
      </c>
      <c r="O25" s="32">
        <v>7.3</v>
      </c>
      <c r="P25" s="32">
        <v>202.9</v>
      </c>
      <c r="Q25" s="32">
        <v>9.7</v>
      </c>
      <c r="R25" s="32">
        <v>211.7</v>
      </c>
      <c r="S25" s="32">
        <v>9.4</v>
      </c>
      <c r="T25" s="32">
        <v>217.2</v>
      </c>
      <c r="U25" s="32">
        <v>11.2</v>
      </c>
      <c r="V25" s="32">
        <v>221.1</v>
      </c>
      <c r="W25" s="32">
        <v>11.2</v>
      </c>
      <c r="X25" s="32">
        <v>196.2</v>
      </c>
      <c r="Y25" s="32">
        <v>13.3</v>
      </c>
      <c r="Z25" s="32">
        <v>216.2</v>
      </c>
      <c r="AA25" s="32">
        <v>13.9</v>
      </c>
      <c r="AB25" s="45">
        <f t="shared" si="1"/>
        <v>0.10193679918450571</v>
      </c>
      <c r="AC25" s="45">
        <f t="shared" si="2"/>
        <v>0.045112781954887105</v>
      </c>
      <c r="AD25" s="45">
        <f t="shared" si="3"/>
        <v>-0.09539748953974903</v>
      </c>
      <c r="AE25" s="45">
        <f t="shared" si="4"/>
        <v>0.5617977528089888</v>
      </c>
      <c r="AF25" s="45">
        <f t="shared" si="5"/>
        <v>-0.01816530426884655</v>
      </c>
      <c r="AG25" s="45">
        <f t="shared" si="6"/>
        <v>0.6547619047619047</v>
      </c>
      <c r="AH25" s="46">
        <f t="shared" si="7"/>
        <v>0.0983293556085918</v>
      </c>
      <c r="AI25" s="46">
        <f t="shared" si="8"/>
        <v>-0.07180314643001218</v>
      </c>
      <c r="AJ25" s="46">
        <f t="shared" si="9"/>
        <v>0.006561679790026309</v>
      </c>
    </row>
    <row r="26" spans="1:36" ht="30.75" customHeight="1">
      <c r="A26" s="12" t="s">
        <v>8</v>
      </c>
      <c r="B26" s="32">
        <v>983.4</v>
      </c>
      <c r="C26" s="32">
        <v>180.3</v>
      </c>
      <c r="D26" s="32">
        <v>1007.3</v>
      </c>
      <c r="E26" s="32">
        <v>184</v>
      </c>
      <c r="F26" s="32">
        <v>1006.5</v>
      </c>
      <c r="G26" s="32">
        <v>184.4</v>
      </c>
      <c r="H26" s="32">
        <v>1020.6</v>
      </c>
      <c r="I26" s="32">
        <v>186.4</v>
      </c>
      <c r="J26" s="32">
        <v>1028.2</v>
      </c>
      <c r="K26" s="32">
        <v>191.6</v>
      </c>
      <c r="L26" s="32">
        <v>1026.6</v>
      </c>
      <c r="M26" s="32">
        <v>191.3</v>
      </c>
      <c r="N26" s="32">
        <v>1028.4</v>
      </c>
      <c r="O26" s="32">
        <v>189.8</v>
      </c>
      <c r="P26" s="32">
        <v>1067.3</v>
      </c>
      <c r="Q26" s="32">
        <v>198.1</v>
      </c>
      <c r="R26" s="32">
        <v>1065</v>
      </c>
      <c r="S26" s="32">
        <v>191.7</v>
      </c>
      <c r="T26" s="32">
        <v>1081.1</v>
      </c>
      <c r="U26" s="32">
        <v>194.1</v>
      </c>
      <c r="V26" s="32">
        <v>1077.2</v>
      </c>
      <c r="W26" s="32">
        <v>197.5</v>
      </c>
      <c r="X26" s="32">
        <v>1093.5</v>
      </c>
      <c r="Y26" s="32">
        <v>197.1</v>
      </c>
      <c r="Z26" s="32">
        <v>1118.2</v>
      </c>
      <c r="AA26" s="32">
        <v>198.1</v>
      </c>
      <c r="AB26" s="45">
        <f t="shared" si="1"/>
        <v>0.02258802011888439</v>
      </c>
      <c r="AC26" s="45">
        <f t="shared" si="2"/>
        <v>0.005073566717402445</v>
      </c>
      <c r="AD26" s="45">
        <f t="shared" si="3"/>
        <v>0.11009629703166901</v>
      </c>
      <c r="AE26" s="45">
        <f t="shared" si="4"/>
        <v>0.07663043478260856</v>
      </c>
      <c r="AF26" s="45">
        <f t="shared" si="5"/>
        <v>0.13707545251169417</v>
      </c>
      <c r="AG26" s="45">
        <f t="shared" si="6"/>
        <v>0.09872434830837484</v>
      </c>
      <c r="AH26" s="46">
        <f t="shared" si="7"/>
        <v>0.019913218657988674</v>
      </c>
      <c r="AI26" s="46">
        <f t="shared" si="8"/>
        <v>0.10492739024594977</v>
      </c>
      <c r="AJ26" s="46">
        <f t="shared" si="9"/>
        <v>0.1311334536392541</v>
      </c>
    </row>
    <row r="27" spans="1:36" ht="30.75" customHeight="1">
      <c r="A27" s="12" t="s">
        <v>9</v>
      </c>
      <c r="B27" s="32">
        <v>30.4</v>
      </c>
      <c r="C27" s="32">
        <v>5.8</v>
      </c>
      <c r="D27" s="32">
        <v>32.1</v>
      </c>
      <c r="E27" s="32">
        <v>6</v>
      </c>
      <c r="F27" s="32">
        <v>32.4</v>
      </c>
      <c r="G27" s="32">
        <v>5.9</v>
      </c>
      <c r="H27" s="32">
        <v>35.5</v>
      </c>
      <c r="I27" s="32">
        <v>6.2</v>
      </c>
      <c r="J27" s="32">
        <v>34</v>
      </c>
      <c r="K27" s="32">
        <v>6.9</v>
      </c>
      <c r="L27" s="32">
        <v>35.7</v>
      </c>
      <c r="M27" s="32">
        <v>12.2</v>
      </c>
      <c r="N27" s="32">
        <v>32.5</v>
      </c>
      <c r="O27" s="32">
        <v>6.8</v>
      </c>
      <c r="P27" s="32">
        <v>41.6</v>
      </c>
      <c r="Q27" s="32">
        <v>6.6</v>
      </c>
      <c r="R27" s="32">
        <v>31.1</v>
      </c>
      <c r="S27" s="32">
        <v>5.6</v>
      </c>
      <c r="T27" s="32">
        <v>31.4</v>
      </c>
      <c r="U27" s="32">
        <v>5.6</v>
      </c>
      <c r="V27" s="32">
        <v>43.8</v>
      </c>
      <c r="W27" s="32">
        <v>5.7</v>
      </c>
      <c r="X27" s="32">
        <v>32.5</v>
      </c>
      <c r="Y27" s="32">
        <v>5.1</v>
      </c>
      <c r="Z27" s="32">
        <v>33</v>
      </c>
      <c r="AA27" s="32">
        <v>5.1</v>
      </c>
      <c r="AB27" s="45">
        <f t="shared" si="1"/>
        <v>0.01538461538461533</v>
      </c>
      <c r="AC27" s="45">
        <f t="shared" si="2"/>
        <v>0</v>
      </c>
      <c r="AD27" s="45">
        <f t="shared" si="3"/>
        <v>0.028037383177569986</v>
      </c>
      <c r="AE27" s="45">
        <f t="shared" si="4"/>
        <v>-0.15000000000000002</v>
      </c>
      <c r="AF27" s="45">
        <f t="shared" si="5"/>
        <v>0.08552631578947367</v>
      </c>
      <c r="AG27" s="45">
        <f t="shared" si="6"/>
        <v>-0.12068965517241381</v>
      </c>
      <c r="AH27" s="46">
        <f t="shared" si="7"/>
        <v>0.013297872340425565</v>
      </c>
      <c r="AI27" s="46">
        <f t="shared" si="8"/>
        <v>0</v>
      </c>
      <c r="AJ27" s="46">
        <f t="shared" si="9"/>
        <v>0.05248618784530401</v>
      </c>
    </row>
    <row r="28" spans="1:36" ht="30.75" customHeight="1">
      <c r="A28" s="11" t="s">
        <v>19</v>
      </c>
      <c r="B28" s="32">
        <v>196.5</v>
      </c>
      <c r="C28" s="32">
        <v>33.2</v>
      </c>
      <c r="D28" s="32">
        <v>198.4</v>
      </c>
      <c r="E28" s="32">
        <v>32.6</v>
      </c>
      <c r="F28" s="32">
        <v>187.4</v>
      </c>
      <c r="G28" s="32">
        <v>33.1</v>
      </c>
      <c r="H28" s="32">
        <v>183.8</v>
      </c>
      <c r="I28" s="32">
        <v>33.7</v>
      </c>
      <c r="J28" s="32">
        <v>179.4</v>
      </c>
      <c r="K28" s="32">
        <v>35.4</v>
      </c>
      <c r="L28" s="32">
        <v>211.5</v>
      </c>
      <c r="M28" s="32">
        <v>35</v>
      </c>
      <c r="N28" s="32">
        <v>206.7</v>
      </c>
      <c r="O28" s="32">
        <v>36.8</v>
      </c>
      <c r="P28" s="32">
        <v>214.1</v>
      </c>
      <c r="Q28" s="32">
        <v>34.3</v>
      </c>
      <c r="R28" s="32">
        <v>221.4</v>
      </c>
      <c r="S28" s="32">
        <v>34.9</v>
      </c>
      <c r="T28" s="32">
        <v>202.4</v>
      </c>
      <c r="U28" s="32">
        <v>35.9</v>
      </c>
      <c r="V28" s="32">
        <v>193</v>
      </c>
      <c r="W28" s="32">
        <v>35.6</v>
      </c>
      <c r="X28" s="32">
        <v>203.1</v>
      </c>
      <c r="Y28" s="32">
        <v>35.2</v>
      </c>
      <c r="Z28" s="32">
        <v>186.6</v>
      </c>
      <c r="AA28" s="32">
        <v>36.9</v>
      </c>
      <c r="AB28" s="45">
        <f t="shared" si="1"/>
        <v>-0.08124076809453473</v>
      </c>
      <c r="AC28" s="45">
        <f t="shared" si="2"/>
        <v>0.048295454545454364</v>
      </c>
      <c r="AD28" s="45">
        <f t="shared" si="3"/>
        <v>-0.05947580645161299</v>
      </c>
      <c r="AE28" s="45">
        <f t="shared" si="4"/>
        <v>0.13190184049079745</v>
      </c>
      <c r="AF28" s="45">
        <f t="shared" si="5"/>
        <v>-0.05038167938931304</v>
      </c>
      <c r="AG28" s="45">
        <f t="shared" si="6"/>
        <v>0.11144578313252995</v>
      </c>
      <c r="AH28" s="46">
        <f t="shared" si="7"/>
        <v>-0.06210658833403282</v>
      </c>
      <c r="AI28" s="46">
        <f t="shared" si="8"/>
        <v>-0.03246753246753242</v>
      </c>
      <c r="AJ28" s="46">
        <f t="shared" si="9"/>
        <v>-0.02699172834131469</v>
      </c>
    </row>
    <row r="29" spans="1:36" s="37" customFormat="1" ht="30.75" customHeight="1">
      <c r="A29" s="13" t="s">
        <v>53</v>
      </c>
      <c r="B29" s="27">
        <v>344.8</v>
      </c>
      <c r="C29" s="27">
        <v>54.5</v>
      </c>
      <c r="D29" s="27">
        <v>348.5</v>
      </c>
      <c r="E29" s="27">
        <v>54</v>
      </c>
      <c r="F29" s="27">
        <v>350.2</v>
      </c>
      <c r="G29" s="27">
        <v>54.1</v>
      </c>
      <c r="H29" s="27">
        <v>346</v>
      </c>
      <c r="I29" s="27">
        <v>54.3</v>
      </c>
      <c r="J29" s="27">
        <v>341</v>
      </c>
      <c r="K29" s="27">
        <v>54.5</v>
      </c>
      <c r="L29" s="27">
        <v>341.5</v>
      </c>
      <c r="M29" s="27">
        <v>54.4</v>
      </c>
      <c r="N29" s="27">
        <v>343.9</v>
      </c>
      <c r="O29" s="27">
        <v>54.8</v>
      </c>
      <c r="P29" s="27">
        <v>343.7</v>
      </c>
      <c r="Q29" s="27">
        <v>55.6</v>
      </c>
      <c r="R29" s="27">
        <v>350.8</v>
      </c>
      <c r="S29" s="27">
        <v>56.1</v>
      </c>
      <c r="T29" s="27">
        <v>357.3</v>
      </c>
      <c r="U29" s="27">
        <v>56.5</v>
      </c>
      <c r="V29" s="27">
        <v>356.6</v>
      </c>
      <c r="W29" s="27">
        <v>56.7</v>
      </c>
      <c r="X29" s="27">
        <v>360</v>
      </c>
      <c r="Y29" s="27">
        <v>57.5</v>
      </c>
      <c r="Z29" s="27">
        <v>366.8</v>
      </c>
      <c r="AA29" s="27">
        <v>58.1</v>
      </c>
      <c r="AB29" s="28">
        <f t="shared" si="1"/>
        <v>0.018888888888888955</v>
      </c>
      <c r="AC29" s="28">
        <f t="shared" si="2"/>
        <v>0.01043478260869568</v>
      </c>
      <c r="AD29" s="28">
        <f t="shared" si="3"/>
        <v>0.052510760401721646</v>
      </c>
      <c r="AE29" s="28">
        <f t="shared" si="4"/>
        <v>0.07592592592592595</v>
      </c>
      <c r="AF29" s="28">
        <f t="shared" si="5"/>
        <v>0.06380510440835274</v>
      </c>
      <c r="AG29" s="28">
        <f t="shared" si="6"/>
        <v>0.06605504587155964</v>
      </c>
      <c r="AH29" s="43">
        <f t="shared" si="7"/>
        <v>0.017724550898203573</v>
      </c>
      <c r="AI29" s="43">
        <f t="shared" si="8"/>
        <v>0.05565217391304356</v>
      </c>
      <c r="AJ29" s="43">
        <f t="shared" si="9"/>
        <v>0.06411219634360132</v>
      </c>
    </row>
    <row r="30" spans="1:36" ht="30.75" customHeight="1">
      <c r="A30" s="13" t="s">
        <v>20</v>
      </c>
      <c r="B30" s="27">
        <v>91.9</v>
      </c>
      <c r="C30" s="27">
        <v>29</v>
      </c>
      <c r="D30" s="27">
        <v>92.9</v>
      </c>
      <c r="E30" s="27">
        <v>28.6</v>
      </c>
      <c r="F30" s="27">
        <v>93.9</v>
      </c>
      <c r="G30" s="27">
        <v>28.7</v>
      </c>
      <c r="H30" s="27">
        <v>94.5</v>
      </c>
      <c r="I30" s="27">
        <v>27.8</v>
      </c>
      <c r="J30" s="27">
        <v>94.6</v>
      </c>
      <c r="K30" s="27">
        <v>27.1</v>
      </c>
      <c r="L30" s="27">
        <v>94.3</v>
      </c>
      <c r="M30" s="27">
        <v>27.1</v>
      </c>
      <c r="N30" s="27">
        <v>95.1</v>
      </c>
      <c r="O30" s="27">
        <v>27.2</v>
      </c>
      <c r="P30" s="27">
        <v>94.1</v>
      </c>
      <c r="Q30" s="27">
        <v>26.9</v>
      </c>
      <c r="R30" s="27">
        <v>94.8</v>
      </c>
      <c r="S30" s="27">
        <v>26.8</v>
      </c>
      <c r="T30" s="27">
        <v>94.8</v>
      </c>
      <c r="U30" s="27">
        <v>26.9</v>
      </c>
      <c r="V30" s="27">
        <v>94.2</v>
      </c>
      <c r="W30" s="27">
        <v>26.8</v>
      </c>
      <c r="X30" s="27">
        <v>95.3</v>
      </c>
      <c r="Y30" s="27">
        <v>26.3</v>
      </c>
      <c r="Z30" s="27">
        <v>95.9</v>
      </c>
      <c r="AA30" s="27">
        <v>25.6</v>
      </c>
      <c r="AB30" s="28">
        <f t="shared" si="1"/>
        <v>0.006295907660021083</v>
      </c>
      <c r="AC30" s="28">
        <f t="shared" si="2"/>
        <v>-0.026615969581749055</v>
      </c>
      <c r="AD30" s="28">
        <f t="shared" si="3"/>
        <v>0.03229278794402579</v>
      </c>
      <c r="AE30" s="28">
        <f t="shared" si="4"/>
        <v>-0.1048951048951049</v>
      </c>
      <c r="AF30" s="28">
        <f t="shared" si="5"/>
        <v>0.043525571273123065</v>
      </c>
      <c r="AG30" s="28">
        <f t="shared" si="6"/>
        <v>-0.11724137931034473</v>
      </c>
      <c r="AH30" s="43">
        <f t="shared" si="7"/>
        <v>-0.0008223684210525439</v>
      </c>
      <c r="AI30" s="43">
        <f t="shared" si="8"/>
        <v>0</v>
      </c>
      <c r="AJ30" s="43">
        <f t="shared" si="9"/>
        <v>0.00496277915632759</v>
      </c>
    </row>
    <row r="31" spans="1:36" ht="30.75" customHeight="1">
      <c r="A31" s="14" t="s">
        <v>21</v>
      </c>
      <c r="B31" s="27">
        <v>32.2</v>
      </c>
      <c r="C31" s="27">
        <v>2.9</v>
      </c>
      <c r="D31" s="27">
        <v>32</v>
      </c>
      <c r="E31" s="27">
        <v>2.8</v>
      </c>
      <c r="F31" s="27">
        <v>32.7</v>
      </c>
      <c r="G31" s="27">
        <v>2.7</v>
      </c>
      <c r="H31" s="27">
        <v>32.7</v>
      </c>
      <c r="I31" s="27">
        <v>2.6</v>
      </c>
      <c r="J31" s="27">
        <v>33.1</v>
      </c>
      <c r="K31" s="27">
        <v>2.4</v>
      </c>
      <c r="L31" s="27">
        <v>33.2</v>
      </c>
      <c r="M31" s="27">
        <v>2.4</v>
      </c>
      <c r="N31" s="27">
        <v>33.3</v>
      </c>
      <c r="O31" s="27">
        <v>2.4</v>
      </c>
      <c r="P31" s="27">
        <v>34.1</v>
      </c>
      <c r="Q31" s="27">
        <v>2.3</v>
      </c>
      <c r="R31" s="27">
        <v>34</v>
      </c>
      <c r="S31" s="27">
        <v>2.3</v>
      </c>
      <c r="T31" s="27">
        <v>33.9</v>
      </c>
      <c r="U31" s="27">
        <v>2.4</v>
      </c>
      <c r="V31" s="27">
        <v>34.3</v>
      </c>
      <c r="W31" s="27">
        <v>2.3</v>
      </c>
      <c r="X31" s="27">
        <v>34.3</v>
      </c>
      <c r="Y31" s="27">
        <v>2.4</v>
      </c>
      <c r="Z31" s="27">
        <v>34.9</v>
      </c>
      <c r="AA31" s="27">
        <v>2.4</v>
      </c>
      <c r="AB31" s="28">
        <f t="shared" si="1"/>
        <v>0.017492711370262537</v>
      </c>
      <c r="AC31" s="28">
        <f t="shared" si="2"/>
        <v>0</v>
      </c>
      <c r="AD31" s="28">
        <f t="shared" si="3"/>
        <v>0.09062499999999996</v>
      </c>
      <c r="AE31" s="28">
        <f t="shared" si="4"/>
        <v>-0.1428571428571428</v>
      </c>
      <c r="AF31" s="28">
        <f t="shared" si="5"/>
        <v>0.0838509316770184</v>
      </c>
      <c r="AG31" s="28">
        <f t="shared" si="6"/>
        <v>-0.1724137931034483</v>
      </c>
      <c r="AH31" s="43">
        <f t="shared" si="7"/>
        <v>0.016348773841961872</v>
      </c>
      <c r="AI31" s="43">
        <f t="shared" si="8"/>
        <v>0.07183908045977017</v>
      </c>
      <c r="AJ31" s="43">
        <f t="shared" si="9"/>
        <v>0.06267806267806253</v>
      </c>
    </row>
    <row r="32" spans="1:36" ht="30.75" customHeight="1">
      <c r="A32" s="15" t="s">
        <v>54</v>
      </c>
      <c r="B32" s="49">
        <v>0.798</v>
      </c>
      <c r="C32" s="49">
        <v>0.64</v>
      </c>
      <c r="D32" s="49">
        <v>0.794</v>
      </c>
      <c r="E32" s="49">
        <v>0.617</v>
      </c>
      <c r="F32" s="49">
        <v>0.802</v>
      </c>
      <c r="G32" s="49">
        <v>0.612</v>
      </c>
      <c r="H32" s="49">
        <v>0.812</v>
      </c>
      <c r="I32" s="49">
        <v>0.613</v>
      </c>
      <c r="J32" s="49">
        <v>0.822</v>
      </c>
      <c r="K32" s="49">
        <v>0.597</v>
      </c>
      <c r="L32" s="49">
        <v>0.818</v>
      </c>
      <c r="M32" s="49">
        <v>0.606</v>
      </c>
      <c r="N32" s="49">
        <v>0.828</v>
      </c>
      <c r="O32" s="49">
        <v>0.614</v>
      </c>
      <c r="P32" s="49">
        <v>0.813</v>
      </c>
      <c r="Q32" s="49">
        <v>0.625</v>
      </c>
      <c r="R32" s="49">
        <v>0.783</v>
      </c>
      <c r="S32" s="49">
        <v>0.617</v>
      </c>
      <c r="T32" s="49">
        <v>0.774</v>
      </c>
      <c r="U32" s="49">
        <v>0.593</v>
      </c>
      <c r="V32" s="49">
        <v>0.787</v>
      </c>
      <c r="W32" s="49">
        <v>0.591</v>
      </c>
      <c r="X32" s="49">
        <v>0.787</v>
      </c>
      <c r="Y32" s="49">
        <v>0.599</v>
      </c>
      <c r="Z32" s="49">
        <v>0.775</v>
      </c>
      <c r="AA32" s="49">
        <v>0.592</v>
      </c>
      <c r="AB32" s="30">
        <f t="shared" si="1"/>
        <v>-0.015247776365946653</v>
      </c>
      <c r="AC32" s="30">
        <f t="shared" si="2"/>
        <v>-0.0116861435726211</v>
      </c>
      <c r="AD32" s="30">
        <f t="shared" si="3"/>
        <v>-0.023929471032745564</v>
      </c>
      <c r="AE32" s="30">
        <f t="shared" si="4"/>
        <v>-0.04051863857374394</v>
      </c>
      <c r="AF32" s="30">
        <f t="shared" si="5"/>
        <v>-0.028822055137844638</v>
      </c>
      <c r="AG32" s="30">
        <f t="shared" si="6"/>
        <v>-0.07500000000000007</v>
      </c>
      <c r="AH32" s="44">
        <v>-0.01436031331592691</v>
      </c>
      <c r="AI32" s="44">
        <v>-0.023285899094437235</v>
      </c>
      <c r="AJ32" s="44">
        <v>-0.03205128205128205</v>
      </c>
    </row>
    <row r="33" spans="1:36" ht="30.75" customHeight="1">
      <c r="A33" s="16" t="s">
        <v>55</v>
      </c>
      <c r="B33" s="33">
        <v>0.169</v>
      </c>
      <c r="C33" s="33">
        <v>0.337</v>
      </c>
      <c r="D33" s="33">
        <v>0.174</v>
      </c>
      <c r="E33" s="33">
        <v>0.343</v>
      </c>
      <c r="F33" s="33">
        <v>0.175</v>
      </c>
      <c r="G33" s="33">
        <v>0.342</v>
      </c>
      <c r="H33" s="33">
        <v>0.175</v>
      </c>
      <c r="I33" s="33">
        <v>0.352</v>
      </c>
      <c r="J33" s="33">
        <v>0.168</v>
      </c>
      <c r="K33" s="33">
        <v>0.341</v>
      </c>
      <c r="L33" s="33">
        <v>0.166</v>
      </c>
      <c r="M33" s="33">
        <v>0.334</v>
      </c>
      <c r="N33" s="33">
        <v>0.162</v>
      </c>
      <c r="O33" s="33">
        <v>0.356</v>
      </c>
      <c r="P33" s="33">
        <v>0.158</v>
      </c>
      <c r="Q33" s="33">
        <v>0.334</v>
      </c>
      <c r="R33" s="33">
        <v>0.159</v>
      </c>
      <c r="S33" s="33">
        <v>0.307</v>
      </c>
      <c r="T33" s="33">
        <v>0.16</v>
      </c>
      <c r="U33" s="33">
        <v>0.328</v>
      </c>
      <c r="V33" s="33">
        <v>0.152</v>
      </c>
      <c r="W33" s="33">
        <v>0.328</v>
      </c>
      <c r="X33" s="33">
        <v>0.15</v>
      </c>
      <c r="Y33" s="33">
        <v>0.328</v>
      </c>
      <c r="Z33" s="33">
        <v>0.158</v>
      </c>
      <c r="AA33" s="33">
        <v>0.327</v>
      </c>
      <c r="AB33" s="28">
        <f t="shared" si="1"/>
        <v>0.053333333333333455</v>
      </c>
      <c r="AC33" s="28">
        <f t="shared" si="2"/>
        <v>-0.0030487804878048808</v>
      </c>
      <c r="AD33" s="28">
        <f t="shared" si="3"/>
        <v>-0.09195402298850563</v>
      </c>
      <c r="AE33" s="28">
        <f t="shared" si="4"/>
        <v>-0.04664723032069973</v>
      </c>
      <c r="AF33" s="28">
        <f t="shared" si="5"/>
        <v>-0.0650887573964497</v>
      </c>
      <c r="AG33" s="28">
        <f t="shared" si="6"/>
        <v>-0.029673590504451064</v>
      </c>
      <c r="AH33" s="43">
        <v>0.04117647058823515</v>
      </c>
      <c r="AI33" s="43">
        <v>-0.09693877551020413</v>
      </c>
      <c r="AJ33" s="43">
        <v>-0.06842105263157905</v>
      </c>
    </row>
    <row r="34" spans="1:36" ht="30.75" customHeight="1">
      <c r="A34" s="59" t="s">
        <v>56</v>
      </c>
      <c r="B34" s="57"/>
      <c r="C34" s="50"/>
      <c r="D34" s="33">
        <v>0.168</v>
      </c>
      <c r="E34" s="33">
        <v>0.211</v>
      </c>
      <c r="F34" s="51"/>
      <c r="G34" s="57"/>
      <c r="H34" s="57"/>
      <c r="I34" s="50"/>
      <c r="J34" s="33">
        <v>0.168</v>
      </c>
      <c r="K34" s="33">
        <v>0.207</v>
      </c>
      <c r="L34" s="51"/>
      <c r="M34" s="57"/>
      <c r="N34" s="57"/>
      <c r="O34" s="50"/>
      <c r="P34" s="33">
        <v>0.165</v>
      </c>
      <c r="Q34" s="33">
        <v>0.205</v>
      </c>
      <c r="R34" s="51"/>
      <c r="S34" s="57"/>
      <c r="T34" s="57"/>
      <c r="U34" s="50"/>
      <c r="V34" s="33">
        <v>0.171</v>
      </c>
      <c r="W34" s="33">
        <v>0.208</v>
      </c>
      <c r="X34" s="56"/>
      <c r="Y34" s="56"/>
      <c r="Z34" s="56"/>
      <c r="AA34" s="56"/>
      <c r="AB34" s="35"/>
      <c r="AC34" s="35"/>
      <c r="AD34" s="35"/>
      <c r="AE34" s="35"/>
      <c r="AF34" s="35"/>
      <c r="AG34" s="35"/>
      <c r="AH34" s="36"/>
      <c r="AI34" s="36"/>
      <c r="AJ34" s="36"/>
    </row>
    <row r="35" spans="1:36" ht="30.75" customHeight="1">
      <c r="A35" s="40" t="s">
        <v>31</v>
      </c>
      <c r="B35" s="56"/>
      <c r="C35" s="53"/>
      <c r="D35" s="33">
        <v>0.156</v>
      </c>
      <c r="E35" s="33">
        <v>0.199</v>
      </c>
      <c r="F35" s="52"/>
      <c r="G35" s="56"/>
      <c r="H35" s="56"/>
      <c r="I35" s="53"/>
      <c r="J35" s="33">
        <v>0.156</v>
      </c>
      <c r="K35" s="33">
        <v>0.196</v>
      </c>
      <c r="L35" s="52"/>
      <c r="M35" s="56"/>
      <c r="N35" s="56"/>
      <c r="O35" s="53"/>
      <c r="P35" s="33">
        <v>0.154</v>
      </c>
      <c r="Q35" s="33">
        <v>0.194</v>
      </c>
      <c r="R35" s="52"/>
      <c r="S35" s="56"/>
      <c r="T35" s="56"/>
      <c r="U35" s="53"/>
      <c r="V35" s="33">
        <v>0.16</v>
      </c>
      <c r="W35" s="33">
        <v>0.197</v>
      </c>
      <c r="X35" s="56"/>
      <c r="Y35" s="56"/>
      <c r="Z35" s="56"/>
      <c r="AA35" s="56"/>
      <c r="AB35" s="35"/>
      <c r="AC35" s="35"/>
      <c r="AD35" s="35"/>
      <c r="AE35" s="35"/>
      <c r="AF35" s="35"/>
      <c r="AG35" s="35"/>
      <c r="AH35" s="36"/>
      <c r="AI35" s="36"/>
      <c r="AJ35" s="36"/>
    </row>
    <row r="36" spans="1:36" ht="30.75" customHeight="1">
      <c r="A36" s="40" t="s">
        <v>32</v>
      </c>
      <c r="B36" s="58"/>
      <c r="C36" s="55"/>
      <c r="D36" s="33">
        <v>0.136</v>
      </c>
      <c r="E36" s="33">
        <v>0.199</v>
      </c>
      <c r="F36" s="54"/>
      <c r="G36" s="58"/>
      <c r="H36" s="58"/>
      <c r="I36" s="55"/>
      <c r="J36" s="33">
        <v>0.137</v>
      </c>
      <c r="K36" s="33">
        <v>0.196</v>
      </c>
      <c r="L36" s="54"/>
      <c r="M36" s="58"/>
      <c r="N36" s="58"/>
      <c r="O36" s="55"/>
      <c r="P36" s="33">
        <v>0.135</v>
      </c>
      <c r="Q36" s="33">
        <v>0.194</v>
      </c>
      <c r="R36" s="54"/>
      <c r="S36" s="58"/>
      <c r="T36" s="58"/>
      <c r="U36" s="55"/>
      <c r="V36" s="33">
        <v>0.14</v>
      </c>
      <c r="W36" s="33">
        <v>0.197</v>
      </c>
      <c r="X36" s="56"/>
      <c r="Y36" s="56"/>
      <c r="Z36" s="56"/>
      <c r="AA36" s="56"/>
      <c r="AB36" s="35"/>
      <c r="AC36" s="35"/>
      <c r="AD36" s="35"/>
      <c r="AE36" s="35"/>
      <c r="AF36" s="35"/>
      <c r="AG36" s="35"/>
      <c r="AH36" s="36"/>
      <c r="AI36" s="36"/>
      <c r="AJ36" s="36"/>
    </row>
    <row r="37" spans="1:36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8"/>
      <c r="AC37" s="18"/>
      <c r="AD37" s="18"/>
      <c r="AE37" s="18"/>
      <c r="AF37" s="18"/>
      <c r="AG37" s="18"/>
      <c r="AH37" s="20"/>
      <c r="AI37" s="20"/>
      <c r="AJ37" s="20"/>
    </row>
    <row r="38" spans="1:36" ht="15">
      <c r="A38" s="21" t="s">
        <v>58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5">
      <c r="A39" s="21" t="s">
        <v>37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8"/>
      <c r="AC39" s="18"/>
      <c r="AD39" s="18"/>
      <c r="AE39" s="18"/>
      <c r="AF39" s="18"/>
      <c r="AG39" s="18"/>
      <c r="AH39" s="20"/>
      <c r="AI39" s="20"/>
      <c r="AJ39" s="20"/>
    </row>
    <row r="40" spans="1:36" ht="15.75">
      <c r="A40" s="34" t="s">
        <v>29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3"/>
      <c r="AJ40" s="23"/>
    </row>
    <row r="41" spans="1:36" ht="15.75">
      <c r="A41" s="34" t="s">
        <v>30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5.75">
      <c r="A42" s="34" t="s">
        <v>47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5.75">
      <c r="A43" s="34" t="s">
        <v>48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5.75">
      <c r="A44" s="34" t="s">
        <v>49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5.75">
      <c r="A45" s="34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/>
      <c r="AI45" s="24"/>
      <c r="AJ45" s="24"/>
    </row>
    <row r="46" spans="1:36" ht="15.75">
      <c r="A46" s="34" t="s">
        <v>38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15.75">
      <c r="A47" s="39" t="s">
        <v>51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</sheetData>
  <sheetProtection/>
  <mergeCells count="21">
    <mergeCell ref="H4:I4"/>
    <mergeCell ref="J4:K4"/>
    <mergeCell ref="AF4:AG4"/>
    <mergeCell ref="Z4:AA4"/>
    <mergeCell ref="P4:Q4"/>
    <mergeCell ref="L4:M4"/>
    <mergeCell ref="AH5:AJ5"/>
    <mergeCell ref="AB4:AC4"/>
    <mergeCell ref="AD4:AE4"/>
    <mergeCell ref="T4:U4"/>
    <mergeCell ref="V4:W4"/>
    <mergeCell ref="N4:O4"/>
    <mergeCell ref="X4:Y4"/>
    <mergeCell ref="B3:E3"/>
    <mergeCell ref="A1:AJ1"/>
    <mergeCell ref="A2:AJ2"/>
    <mergeCell ref="B4:C4"/>
    <mergeCell ref="R4:S4"/>
    <mergeCell ref="F3:AJ3"/>
    <mergeCell ref="D4:E4"/>
    <mergeCell ref="F4:G4"/>
  </mergeCells>
  <printOptions/>
  <pageMargins left="0.1968503937007874" right="0.1968503937007874" top="0.2362204724409449" bottom="0.2362204724409449" header="0.31496062992125984" footer="0.31496062992125984"/>
  <pageSetup fitToHeight="1" fitToWidth="1" horizontalDpi="600" verticalDpi="600" orientation="landscape" paperSize="8" scale="49" r:id="rId1"/>
  <headerFooter>
    <oddHeader>&amp;L&amp;"Calibri"&amp;10&amp;K317100CBUAE Classification: Public&amp;1#</oddHeader>
  </headerFooter>
  <ignoredErrors>
    <ignoredError sqref="B23:W23 X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Nihal Walid Moussa</cp:lastModifiedBy>
  <cp:lastPrinted>2021-08-29T05:03:34Z</cp:lastPrinted>
  <dcterms:created xsi:type="dcterms:W3CDTF">2016-06-22T11:02:49Z</dcterms:created>
  <dcterms:modified xsi:type="dcterms:W3CDTF">2023-01-18T07:50:40Z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2023-01-18T07:50:38Z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7ad12232-e066-494f-8e15-92f594d3c13f</vt:lpwstr>
  </property>
  <property fmtid="{D5CDD505-2E9C-101B-9397-08002B2CF9AE}" pid="8" name="MSIP_Label_2f29d493-52b1-4291-ba67-8ef6d501cf33_ContentBits">
    <vt:lpwstr>1</vt:lpwstr>
  </property>
</Properties>
</file>